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ada Golos\Pictures\Лариса виконком\Лариса\ВИКОНКОМ 2020\травень\"/>
    </mc:Choice>
  </mc:AlternateContent>
  <bookViews>
    <workbookView xWindow="0" yWindow="0" windowWidth="20490" windowHeight="8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4" i="1" l="1"/>
  <c r="C118" i="1"/>
  <c r="C123" i="1"/>
  <c r="C124" i="1"/>
  <c r="C122" i="1"/>
  <c r="C117" i="1"/>
  <c r="C120" i="1" s="1"/>
  <c r="C38" i="1"/>
  <c r="C102" i="1" l="1"/>
  <c r="E102" i="1" s="1"/>
  <c r="C127" i="1"/>
  <c r="E127" i="1" s="1"/>
  <c r="E128" i="1" s="1"/>
  <c r="C130" i="1"/>
  <c r="C142" i="1" s="1"/>
  <c r="C92" i="1"/>
  <c r="C90" i="1"/>
  <c r="C48" i="1"/>
  <c r="C78" i="1" s="1"/>
  <c r="E78" i="1" s="1"/>
  <c r="C112" i="1"/>
  <c r="C46" i="1"/>
  <c r="C83" i="1"/>
  <c r="C17" i="1"/>
  <c r="C105" i="1"/>
  <c r="C86" i="1"/>
  <c r="C245" i="1" l="1"/>
  <c r="C246" i="1" s="1"/>
  <c r="E246" i="1" s="1"/>
  <c r="E247" i="1" s="1"/>
</calcChain>
</file>

<file path=xl/sharedStrings.xml><?xml version="1.0" encoding="utf-8"?>
<sst xmlns="http://schemas.openxmlformats.org/spreadsheetml/2006/main" count="96" uniqueCount="80">
  <si>
    <t>№ з/п</t>
  </si>
  <si>
    <t>Найменування об’єкту</t>
  </si>
  <si>
    <t>Обсяг фінансування</t>
  </si>
  <si>
    <t>Код КЕКВ</t>
  </si>
  <si>
    <t>-</t>
  </si>
  <si>
    <t>ВСЬОГО:</t>
  </si>
  <si>
    <t xml:space="preserve"> - обсяг коштів з міського бюджету</t>
  </si>
  <si>
    <t>РАЗОМ за КПКВКМБ 0110150:</t>
  </si>
  <si>
    <t>Новоукраїнської міської ради</t>
  </si>
  <si>
    <t>від 27 травня 2020 року №</t>
  </si>
  <si>
    <t>Придбання обладнання і предметів довгострокового користування (для придбання причепа автомобільного для Мар'янопільського старостату виконавчого комітету Новоукраїнської міської)</t>
  </si>
  <si>
    <t>КПКВКМБ 0117130: "Здійснення заходів із землеустрою"</t>
  </si>
  <si>
    <t>КПКВКМБ 0110150: "Організаційне,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рад"</t>
  </si>
  <si>
    <t>КПКВКМБ 0116030: "Організація благоустрою населених пунктів"</t>
  </si>
  <si>
    <t>РАЗОМ за КПКВКМБ 0116030:</t>
  </si>
  <si>
    <t>РАЗОМ за КПКВКМБ 0117130:</t>
  </si>
  <si>
    <t>РАЗОМ за КПКВКМБ 0117330:</t>
  </si>
  <si>
    <t>РАЗОМ за КПКВКМБ 0117350:</t>
  </si>
  <si>
    <t>КПКВКМБ 0117330: "Будівництво інших об'єктів комунальної власності"</t>
  </si>
  <si>
    <t>КПКВКМБ 0117350: "Розроблення схем планування та забудови територій (містобудівної документації)"</t>
  </si>
  <si>
    <t>КПКВКМБ 0117362: "Виконання інвестиційних проектів в рамках підтримки розвитку об'єднаних територіальних громад"</t>
  </si>
  <si>
    <t>РАЗОМ за КПКВКМБ 0117362:</t>
  </si>
  <si>
    <t>КПКВКМБ 0117363: "Виконання інвестиційних проектів в рамках здійснення заходів щодо соціально-економічного розвитку окремих територій"</t>
  </si>
  <si>
    <t>РАЗОМ за КПКВКМБ 0117363:</t>
  </si>
  <si>
    <t>РАЗОМ за КПКВКМБ 0117461:</t>
  </si>
  <si>
    <t>КПКВКМБ 0117461: "Утримання та розвиток автомобільних доріг та дорожньої інфраструктури за рахунок коштів місцевого бюджету"</t>
  </si>
  <si>
    <t>КПКВКМБ 0117660: "Проведення експертної грошової оцінки земельної ділянки чи права на неї"</t>
  </si>
  <si>
    <t>РАЗОМ за КПКВКМБ 0117660:</t>
  </si>
  <si>
    <t xml:space="preserve">Міська  рада </t>
  </si>
  <si>
    <t>Реконструкція території парку з поліпшеною інфраструктурою для бізнесу та громадян в м. Новоукраїнка "Сквер на Соборній", що буде виконуватись за кошти  бюджету розвитку  Новоукраїнської  міської об'єднаної територіальної громади, кошти  Програми МТД DOBRE та інші не заборонені законодавством кошти</t>
  </si>
  <si>
    <t>Реконструкція центрального міського стадіону за адресою: вул. Гіталова, 13/74 м. Новоукраїнка Кіровоградська область (з виготовленням проектно- кошторисної документації) - співфінансування</t>
  </si>
  <si>
    <t xml:space="preserve">Реконструкція мереж вуличного освітлення від КТП – 130  по   вул. Шевченка, Одеська, пров. Ковальський, Рильського  в м. Новоукраїнка   Кіровоградської області </t>
  </si>
  <si>
    <t>Реконструкція мереж вуличного освітлення від КТП – 670  по   вул. Андріяша, Благодатна, Героїв України в  м. Новоукраїнка Кіровоградської області</t>
  </si>
  <si>
    <t>Реконструкція мереж вуличного освітлення від КТП – 105  по вул. Героїв України, Покровська, Шевченка, Соборна  в м. Новоукраїнка, Кіровоградської області</t>
  </si>
  <si>
    <t xml:space="preserve">Реконструкція мереж вуличного освітлення від КТП-30 по  вул. Благодатна, Шевченка, пров. Ушинського в м. Новоукраїнка, Кіровоградської області </t>
  </si>
  <si>
    <t>Реконструкція мереж вуличного освітлення від МТП-2 по  вул. Волошкова, Каховська, Паризька пров. Херсонський в м. Новоукраїнка, Кіровоградської області(виготовлення проектно-кошторисної документації та проведення експертизи)</t>
  </si>
  <si>
    <t>Реконструкція мереж вуличного освітлення від КТП – 4  по  вул. Івана Богуна, Федора Левицького, Набережна, пров. Злагоди  в м. Новоукраїнка, Кіровоградської області (виготовлення проектно-кошторисної документації та проведення експертизи)</t>
  </si>
  <si>
    <t>Реконструкція мереж вуличного освітлення від КТП – 79  по    вул. Сільськогосподарська, Достоєвського, Сосюри, Сковороди, Карпенка Карого в  с. Звірівка Новоукраїнського району Кіровоградської області (виготовлення проектно-кошторисної документації та проведення експертизи)</t>
  </si>
  <si>
    <t>Співфінансування інвестиційних проектів, які передбачається фінансувати у 2020році в рамках формування інфраструктури об'єднаних територіальних громад</t>
  </si>
  <si>
    <t xml:space="preserve">Реконструкція очисних споруд  по вул. Мокряка  у м.Новоукраїнка, Кіровоградської обл., продуктивністю 200 м3/доб.(Коригування)  </t>
  </si>
  <si>
    <t>Капітальний ремонт вул. Гагаріна від вул. В. Демченка до вул. Покровської у м. Новоукраїнка  Кіровоградської області</t>
  </si>
  <si>
    <t>Капітальний ремонт вул. Паризької (від вул. Піщанобрідської до пров. Херсонський) (проведення державної експертизи та перерахунок проектно-кошторисної документації, яка пройшла коригування в ціни 2020 року)</t>
  </si>
  <si>
    <t>Капітальний ремонт вул. Благодатна від будинку №105 до будинку 143 в м. Новоукраїнка   Кіровоградської області (виготовлення проектно-кошторисної документації та проведення експертизи)</t>
  </si>
  <si>
    <t xml:space="preserve"> - обсяг залишку коштів субвенції з державного бюджету місцевому бюджету станом на 01 січня 2020 року</t>
  </si>
  <si>
    <t xml:space="preserve"> Виготовлення проектно-кошторисної документації та експертизи "Капітальний ремонт тротуару по вул. Соборній (від пров. Лікарняного до буд. № 137 по вул. Соборній) в м. Новоукраїнка, Кіровоградської області" в сумі  33000 грн. </t>
  </si>
  <si>
    <t xml:space="preserve">Проведення експертизи по проекту "Капітальний ремонт (відновлення) частини тротуару по вул. Соборній від вул. В.Демченка до пров. Харківського в м. Новоукраїнка Кіровоградської області" </t>
  </si>
  <si>
    <t xml:space="preserve">На завершення робіт з виконання  генерального плану міста </t>
  </si>
  <si>
    <t xml:space="preserve">На виконання історико-архітектурного опорного плану міста  </t>
  </si>
  <si>
    <r>
      <t xml:space="preserve">Відділ освіти </t>
    </r>
    <r>
      <rPr>
        <b/>
        <sz val="12"/>
        <color indexed="8"/>
        <rFont val="Times New Roman"/>
        <family val="1"/>
        <charset val="204"/>
      </rPr>
      <t>міської ради</t>
    </r>
  </si>
  <si>
    <t>Придбання обладнання і предметів довгострокового користування ( на  реалізацію проекту З МІЖМУНІЦИПАЛЬНОГО СПІВРОБІТНИЦТВА ГРОМАД, для придбання спецтехніки (ремонтера і тягача) для ремонту доріг,  що буде виконуватись за кошти  бюджету   Новоукраїнської  міської об'єднаної територіальної громади, кошти  Програми МТД DOBRE та інші не заборонені законодавством кошти )</t>
  </si>
  <si>
    <t>Капітальний ремонт (відновлення) частини тротуару по вул. Соборній від вул. В.Демченка до пров. Харківського в м. Новоукраїнка Кіровоградської області</t>
  </si>
  <si>
    <t>Виготовлення та встановлення двох автобусних зупинок</t>
  </si>
  <si>
    <t xml:space="preserve">Реалізація міні-проекту "Веселий двір" переможця конкурсу міні-проектів Новоукраїнської міської об'єднаної територіальної громади "Влада і громада - разом!" -  на облаштуваня майданчика із встановленням спортивного комплексу, альтанки, гойдалки, лавок.:  альтанка - 17488 грн., гойдалка - 15132 грн., придбання вулично-спортивного комплексу  "Старт- 1" - 16900 грн. </t>
  </si>
  <si>
    <t>Реалізація міні-проекту "Облаштування спортивного майданчика для ігрових видів спорту" переможця конкурсу міні-проектів Новоукраїнської міської об'єднаної територіальної громади "Влада і громада - разом!" -  на придбання та облаштування  спортивного майданчику для гри у футбол, волейбол, баскетбол, придбання  воріт по футболу та гандболу -2 шт. по 8850 грн = 17700</t>
  </si>
  <si>
    <t>Реалізація міні-проекту "Спортивний двір" переможця конкурсу міні-проектів Новоукраїнської міської об'єднаної територіальної громади "Влада і громада - разом!" -  на придбання тенісного столу - 12521</t>
  </si>
  <si>
    <t>реалізацію міні-проекту "Облаштування зони відпочинку біля ставка в с.Марянопіль" переможця конкурсу міні-проектів Новоукраїнської міської об'єднаної територіальної громади "Влада і громада - разом!" -  на придання альтанок  2 шт по 16000=32000</t>
  </si>
  <si>
    <t>Реалізація міні-проекту "Здорові діти - здорова нація" переможця конкурсу міні-проектів Новоукраїнської міської об'єднаної територіальної громади "Влада і громада - разом!" -  на придання двох вуличних тренажерів</t>
  </si>
  <si>
    <t>КПКВКМБ 0611010: "Надання дошкільної освiти"</t>
  </si>
  <si>
    <t>КПКВКМБ 0611020: "Надання загальної середньої освіти закладами загальної середньої освіти ( у тому числі з дошкільними підрозділами (відділеннями, групами))"</t>
  </si>
  <si>
    <t>РАЗОМ за КПКВКМБ 0611010:</t>
  </si>
  <si>
    <t>РАЗОМ за КПКВКМБ 0611020:</t>
  </si>
  <si>
    <t>КПКВКМБ 0617321: «Будівництво освітніх установ та закладів»</t>
  </si>
  <si>
    <t>РАЗОМ за КПКВКМБ 0617321:</t>
  </si>
  <si>
    <t>Придбання обладнання і предметів довгострокового користування (придбання системи відеоспостереження   на виконання у 2020 році "Комплексної програми попередження та припинення протиправних дій у сфері державної безпеки, профілактики злочинності та цивільного захисту населення на території  Новоукраїнської міської  об’єднаної територіальної громади на 2018-2020 роки" )</t>
  </si>
  <si>
    <t xml:space="preserve"> </t>
  </si>
  <si>
    <t xml:space="preserve"> - обсяг субвенції з державного бюджету місцевому бюджету</t>
  </si>
  <si>
    <t xml:space="preserve"> - обсяг коштів з бюджету Новоукраїнської міської об'єднаної територіальної громади</t>
  </si>
  <si>
    <t>Придбання обладнання і предметів довгострокового користування (придбання спеціальних засобів корекції психофізичного розвитку згідно  рішення обласної ради від 10 грудня 2019 року № 715 та розпорядження голови ОДА від 10  квітня 2020 року № 301-р )</t>
  </si>
  <si>
    <t>Придбання обладнання і предметів довгострокового користування (придбання спеціальнихзасобів корекції психофізичного розвитку згідно  розпорядження голови ОДА від 10  квітня 2020 року № 301-р  )</t>
  </si>
  <si>
    <t>Придбання обладнання і предметів довгострокового користування (придбання спеціальних засобів корекції психофізичного розвитку згідно  рішення обласної ради від 10 грудня 2019 року № 715  )</t>
  </si>
  <si>
    <t xml:space="preserve">Капітальний ремонт котельні з заміною котлів в Новоукраїнському комунальному дошкільному навчальному закладі № 1 "Ромашка" за адресою: Кіровоградська область, м.Новоукраїнка, вул.Покровська, 79/18 </t>
  </si>
  <si>
    <t>Капітальний ремонт котельні з заміною котла та димової труби Мар'янопільської філії Новоукраїнського навчально-виховного комплексу №8 "Загальноосвітня школа І-ІІІ ступенів - дошкільний навчальний заклад" (виготовлення проектно-кошторисної документації на)</t>
  </si>
  <si>
    <t>Придбання обладнання і предметів довгострокового користування (придбання комп'ютерного обладнання для закладів загальної середньої освіти  на умовах співфінансування, з бюджету Новоукраїнської міської об'єднаної територіальної громади, в розмірі 10% згідно  розпорядження голови ОДА від 03  квітня 2020 року №285-р  )</t>
  </si>
  <si>
    <t>КПКВКМБ 0119770: "Інші субвенції з місцевого бюджету"</t>
  </si>
  <si>
    <t>РАЗОМ за КПКВКМБ 0119770:</t>
  </si>
  <si>
    <t>Cубвенція районному бюджету на придбання двох електрокардіографів 12-ти канальних з передачею  даних КНП "Новоукраїнська центральна  районна лікарня" Новоукраїнської районної ради</t>
  </si>
  <si>
    <t>________________________________________________________</t>
  </si>
  <si>
    <t>ЗАТВЕРДЖЕНО</t>
  </si>
  <si>
    <t>рішенням виконавчого комітету</t>
  </si>
  <si>
    <t xml:space="preserve">ТИТУЛЬНИЙ СПИСОК
капітальних видатків  бюджету Новоукраїнської  міської об'єднаної територіальної громади на 2020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</si>
</sst>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.00\ _₽"/>
  </numFmts>
  <fonts count="19" x14ac:knownFonts="1">
    <font>
      <sz val="11"/>
      <color theme="1"/>
      <name val="Calibri"/>
      <charset val="204"/>
      <scheme val="minor"/>
    </font>
    <font>
      <sz val="11"/>
      <color indexed="8"/>
      <name val="Times New Roman"/>
      <charset val="204"/>
    </font>
    <font>
      <sz val="12"/>
      <color indexed="8"/>
      <name val="Times New Roman"/>
      <charset val="204"/>
    </font>
    <font>
      <b/>
      <sz val="11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 CYR"/>
      <charset val="204"/>
    </font>
    <font>
      <b/>
      <sz val="12"/>
      <color indexed="10"/>
      <name val="Times New Roman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charset val="204"/>
    </font>
    <font>
      <sz val="11"/>
      <color indexed="10"/>
      <name val="Calibri"/>
      <charset val="204"/>
    </font>
    <font>
      <sz val="12"/>
      <name val="Times New Roman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165" fontId="0" fillId="2" borderId="0" xfId="0" applyNumberForma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1" fillId="2" borderId="0" xfId="0" applyFont="1" applyFill="1" applyAlignment="1"/>
    <xf numFmtId="0" fontId="1" fillId="0" borderId="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NumberFormat="1" applyFont="1" applyFill="1"/>
    <xf numFmtId="165" fontId="2" fillId="2" borderId="0" xfId="0" applyNumberFormat="1" applyFont="1" applyFill="1"/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wrapText="1"/>
    </xf>
    <xf numFmtId="2" fontId="0" fillId="0" borderId="0" xfId="0" applyNumberFormat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7" fillId="0" borderId="0" xfId="0" applyNumberFormat="1" applyFont="1" applyAlignment="1"/>
    <xf numFmtId="0" fontId="7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1"/>
  <sheetViews>
    <sheetView tabSelected="1" workbookViewId="0">
      <selection activeCell="B9" sqref="B9"/>
    </sheetView>
  </sheetViews>
  <sheetFormatPr defaultColWidth="9" defaultRowHeight="15" x14ac:dyDescent="0.25"/>
  <cols>
    <col min="1" max="1" width="5.28515625" style="1" customWidth="1"/>
    <col min="2" max="2" width="79" customWidth="1"/>
    <col min="3" max="3" width="19.140625" style="2" customWidth="1"/>
    <col min="4" max="4" width="19" customWidth="1"/>
    <col min="5" max="5" width="16.85546875" hidden="1" customWidth="1"/>
    <col min="8" max="8" width="17.85546875" customWidth="1"/>
  </cols>
  <sheetData>
    <row r="1" spans="1:4" ht="15.75" x14ac:dyDescent="0.25">
      <c r="A1" s="3"/>
      <c r="B1" s="4"/>
      <c r="C1" s="54" t="s">
        <v>77</v>
      </c>
      <c r="D1" s="55"/>
    </row>
    <row r="2" spans="1:4" ht="15.75" x14ac:dyDescent="0.25">
      <c r="A2" s="3"/>
      <c r="B2" s="4"/>
      <c r="C2" s="54" t="s">
        <v>78</v>
      </c>
      <c r="D2" s="55"/>
    </row>
    <row r="3" spans="1:4" ht="15.75" x14ac:dyDescent="0.25">
      <c r="A3" s="3"/>
      <c r="B3" s="4"/>
      <c r="C3" s="54" t="s">
        <v>8</v>
      </c>
      <c r="D3" s="55"/>
    </row>
    <row r="4" spans="1:4" ht="15.75" hidden="1" x14ac:dyDescent="0.25">
      <c r="A4" s="3"/>
      <c r="B4" s="4"/>
      <c r="C4" s="54"/>
      <c r="D4" s="55"/>
    </row>
    <row r="5" spans="1:4" ht="15.75" x14ac:dyDescent="0.25">
      <c r="A5" s="3"/>
      <c r="B5" s="4"/>
      <c r="C5" s="54" t="s">
        <v>9</v>
      </c>
      <c r="D5" s="55"/>
    </row>
    <row r="6" spans="1:4" x14ac:dyDescent="0.25">
      <c r="A6" s="56"/>
      <c r="B6" s="56"/>
      <c r="C6" s="56"/>
      <c r="D6" s="56"/>
    </row>
    <row r="7" spans="1:4" ht="43.5" customHeight="1" x14ac:dyDescent="0.25">
      <c r="A7" s="57" t="s">
        <v>79</v>
      </c>
      <c r="B7" s="58"/>
      <c r="C7" s="58"/>
      <c r="D7" s="58"/>
    </row>
    <row r="8" spans="1:4" ht="15.75" customHeight="1" x14ac:dyDescent="0.25">
      <c r="A8" s="5"/>
      <c r="B8" s="5"/>
      <c r="C8" s="6"/>
      <c r="D8" s="5"/>
    </row>
    <row r="9" spans="1:4" ht="30" x14ac:dyDescent="0.25">
      <c r="A9" s="7" t="s">
        <v>0</v>
      </c>
      <c r="B9" s="7" t="s">
        <v>1</v>
      </c>
      <c r="C9" s="8" t="s">
        <v>2</v>
      </c>
      <c r="D9" s="7" t="s">
        <v>3</v>
      </c>
    </row>
    <row r="10" spans="1:4" x14ac:dyDescent="0.25">
      <c r="A10" s="9">
        <v>1</v>
      </c>
      <c r="B10" s="9">
        <v>2</v>
      </c>
      <c r="C10" s="10">
        <v>3</v>
      </c>
      <c r="D10" s="9">
        <v>4</v>
      </c>
    </row>
    <row r="11" spans="1:4" ht="15.75" x14ac:dyDescent="0.25">
      <c r="A11" s="9"/>
      <c r="B11" s="24" t="s">
        <v>28</v>
      </c>
      <c r="C11" s="10"/>
      <c r="D11" s="9"/>
    </row>
    <row r="12" spans="1:4" ht="32.25" customHeight="1" x14ac:dyDescent="0.25">
      <c r="A12" s="53" t="s">
        <v>12</v>
      </c>
      <c r="B12" s="53"/>
      <c r="C12" s="53"/>
      <c r="D12" s="53"/>
    </row>
    <row r="13" spans="1:4" ht="52.5" customHeight="1" x14ac:dyDescent="0.25">
      <c r="A13" s="11">
        <v>1</v>
      </c>
      <c r="B13" s="12" t="s">
        <v>10</v>
      </c>
      <c r="C13" s="13">
        <v>17000</v>
      </c>
      <c r="D13" s="11">
        <v>3110</v>
      </c>
    </row>
    <row r="14" spans="1:4" ht="15.75" hidden="1" x14ac:dyDescent="0.25">
      <c r="A14" s="11">
        <v>2</v>
      </c>
      <c r="B14" s="12"/>
      <c r="C14" s="13"/>
      <c r="D14" s="11"/>
    </row>
    <row r="15" spans="1:4" ht="15.75" hidden="1" x14ac:dyDescent="0.25">
      <c r="A15" s="11">
        <v>3</v>
      </c>
      <c r="B15" s="12"/>
      <c r="C15" s="13"/>
      <c r="D15" s="11"/>
    </row>
    <row r="16" spans="1:4" ht="15.75" hidden="1" x14ac:dyDescent="0.25">
      <c r="A16" s="11">
        <v>4</v>
      </c>
      <c r="B16" s="21"/>
      <c r="C16" s="13"/>
      <c r="D16" s="11"/>
    </row>
    <row r="17" spans="1:5" ht="15.75" x14ac:dyDescent="0.25">
      <c r="A17" s="49" t="s">
        <v>7</v>
      </c>
      <c r="B17" s="49"/>
      <c r="C17" s="13">
        <f>C13+C14+C15+C16</f>
        <v>17000</v>
      </c>
      <c r="D17" s="11" t="s">
        <v>4</v>
      </c>
      <c r="E17">
        <v>17000</v>
      </c>
    </row>
    <row r="18" spans="1:5" ht="21" customHeight="1" x14ac:dyDescent="0.25">
      <c r="A18" s="53" t="s">
        <v>13</v>
      </c>
      <c r="B18" s="53"/>
      <c r="C18" s="53"/>
      <c r="D18" s="53"/>
    </row>
    <row r="19" spans="1:5" ht="70.5" customHeight="1" x14ac:dyDescent="0.25">
      <c r="A19" s="11">
        <v>2</v>
      </c>
      <c r="B19" s="28" t="s">
        <v>44</v>
      </c>
      <c r="C19" s="13">
        <v>33000</v>
      </c>
      <c r="D19" s="11">
        <v>3132</v>
      </c>
    </row>
    <row r="20" spans="1:5" ht="45" customHeight="1" x14ac:dyDescent="0.25">
      <c r="A20" s="41">
        <v>3</v>
      </c>
      <c r="B20" s="28" t="s">
        <v>45</v>
      </c>
      <c r="C20" s="13">
        <v>6500</v>
      </c>
      <c r="D20" s="11">
        <v>3132</v>
      </c>
    </row>
    <row r="21" spans="1:5" ht="94.5" x14ac:dyDescent="0.25">
      <c r="A21" s="41">
        <v>4</v>
      </c>
      <c r="B21" s="40" t="s">
        <v>63</v>
      </c>
      <c r="C21" s="13">
        <v>50000</v>
      </c>
      <c r="D21" s="11">
        <v>3110</v>
      </c>
    </row>
    <row r="22" spans="1:5" ht="23.25" customHeight="1" x14ac:dyDescent="0.25">
      <c r="A22" s="41">
        <v>5</v>
      </c>
      <c r="B22" s="12" t="s">
        <v>51</v>
      </c>
      <c r="C22" s="13">
        <v>44000</v>
      </c>
      <c r="D22" s="41">
        <v>3110</v>
      </c>
      <c r="E22" s="43"/>
    </row>
    <row r="23" spans="1:5" ht="75.75" customHeight="1" x14ac:dyDescent="0.25">
      <c r="A23" s="41">
        <v>6</v>
      </c>
      <c r="B23" s="28" t="s">
        <v>52</v>
      </c>
      <c r="C23" s="13">
        <v>49520</v>
      </c>
      <c r="D23" s="11">
        <v>3110</v>
      </c>
    </row>
    <row r="24" spans="1:5" ht="90.75" customHeight="1" x14ac:dyDescent="0.25">
      <c r="A24" s="41">
        <v>7</v>
      </c>
      <c r="B24" s="28" t="s">
        <v>53</v>
      </c>
      <c r="C24" s="13">
        <v>17700</v>
      </c>
      <c r="D24" s="11">
        <v>3110</v>
      </c>
    </row>
    <row r="25" spans="1:5" ht="51.75" customHeight="1" x14ac:dyDescent="0.25">
      <c r="A25" s="41">
        <v>8</v>
      </c>
      <c r="B25" s="12" t="s">
        <v>54</v>
      </c>
      <c r="C25" s="13">
        <v>12521</v>
      </c>
      <c r="D25" s="11">
        <v>3110</v>
      </c>
    </row>
    <row r="26" spans="1:5" ht="69" customHeight="1" x14ac:dyDescent="0.25">
      <c r="A26" s="41">
        <v>9</v>
      </c>
      <c r="B26" s="12" t="s">
        <v>55</v>
      </c>
      <c r="C26" s="13">
        <v>32000</v>
      </c>
      <c r="D26" s="11">
        <v>3110</v>
      </c>
    </row>
    <row r="27" spans="1:5" ht="56.25" customHeight="1" x14ac:dyDescent="0.25">
      <c r="A27" s="41">
        <v>10</v>
      </c>
      <c r="B27" s="12" t="s">
        <v>56</v>
      </c>
      <c r="C27" s="13">
        <v>24625</v>
      </c>
      <c r="D27" s="11">
        <v>3110</v>
      </c>
    </row>
    <row r="28" spans="1:5" ht="15.75" hidden="1" x14ac:dyDescent="0.25">
      <c r="A28" s="11"/>
      <c r="B28" s="12"/>
      <c r="C28" s="13"/>
      <c r="D28" s="11"/>
    </row>
    <row r="29" spans="1:5" ht="15.75" hidden="1" x14ac:dyDescent="0.25">
      <c r="A29" s="11"/>
      <c r="B29" s="12"/>
      <c r="C29" s="13"/>
      <c r="D29" s="11"/>
    </row>
    <row r="30" spans="1:5" ht="15.75" hidden="1" x14ac:dyDescent="0.25">
      <c r="A30" s="11"/>
      <c r="B30" s="12"/>
      <c r="C30" s="13"/>
      <c r="D30" s="11"/>
    </row>
    <row r="31" spans="1:5" ht="15.75" hidden="1" x14ac:dyDescent="0.25">
      <c r="A31" s="11"/>
      <c r="B31" s="12"/>
      <c r="C31" s="13"/>
      <c r="D31" s="11"/>
    </row>
    <row r="32" spans="1:5" ht="15.75" hidden="1" x14ac:dyDescent="0.25">
      <c r="A32" s="11"/>
      <c r="B32" s="12"/>
      <c r="C32" s="13"/>
      <c r="D32" s="11"/>
    </row>
    <row r="33" spans="1:4" ht="15.75" hidden="1" x14ac:dyDescent="0.25">
      <c r="A33" s="11"/>
      <c r="B33" s="12"/>
      <c r="C33" s="13"/>
      <c r="D33" s="11"/>
    </row>
    <row r="34" spans="1:4" ht="15.75" hidden="1" x14ac:dyDescent="0.25">
      <c r="A34" s="11"/>
      <c r="B34" s="12"/>
      <c r="C34" s="13"/>
      <c r="D34" s="11"/>
    </row>
    <row r="35" spans="1:4" ht="15.75" hidden="1" x14ac:dyDescent="0.25">
      <c r="A35" s="11"/>
      <c r="B35" s="12"/>
      <c r="C35" s="13"/>
      <c r="D35" s="11"/>
    </row>
    <row r="36" spans="1:4" ht="15.75" hidden="1" x14ac:dyDescent="0.25">
      <c r="A36" s="11">
        <v>9</v>
      </c>
      <c r="B36" s="21"/>
      <c r="C36" s="13"/>
      <c r="D36" s="11"/>
    </row>
    <row r="37" spans="1:4" ht="15.75" hidden="1" x14ac:dyDescent="0.25">
      <c r="A37" s="11">
        <v>10</v>
      </c>
      <c r="B37" s="21"/>
      <c r="C37" s="13"/>
      <c r="D37" s="11"/>
    </row>
    <row r="38" spans="1:4" ht="15.75" x14ac:dyDescent="0.25">
      <c r="A38" s="49" t="s">
        <v>14</v>
      </c>
      <c r="B38" s="49"/>
      <c r="C38" s="13">
        <f>SUM(C19:C37)</f>
        <v>269866</v>
      </c>
      <c r="D38" s="11" t="s">
        <v>4</v>
      </c>
    </row>
    <row r="39" spans="1:4" ht="33.75" hidden="1" customHeight="1" x14ac:dyDescent="0.25">
      <c r="A39" s="53" t="s">
        <v>11</v>
      </c>
      <c r="B39" s="53"/>
      <c r="C39" s="53"/>
      <c r="D39" s="53"/>
    </row>
    <row r="40" spans="1:4" ht="41.25" hidden="1" customHeight="1" x14ac:dyDescent="0.25">
      <c r="A40" s="11">
        <v>11</v>
      </c>
      <c r="B40" s="12"/>
      <c r="C40" s="13"/>
      <c r="D40" s="11"/>
    </row>
    <row r="41" spans="1:4" ht="15.75" hidden="1" x14ac:dyDescent="0.25">
      <c r="A41" s="11">
        <v>12</v>
      </c>
      <c r="B41" s="12"/>
      <c r="C41" s="13"/>
      <c r="D41" s="11"/>
    </row>
    <row r="42" spans="1:4" ht="15.75" hidden="1" x14ac:dyDescent="0.25">
      <c r="A42" s="11">
        <v>13</v>
      </c>
      <c r="B42" s="12"/>
      <c r="C42" s="13"/>
      <c r="D42" s="11"/>
    </row>
    <row r="43" spans="1:4" ht="15.75" hidden="1" x14ac:dyDescent="0.25">
      <c r="A43" s="11">
        <v>14</v>
      </c>
      <c r="B43" s="12"/>
      <c r="C43" s="13"/>
      <c r="D43" s="11"/>
    </row>
    <row r="44" spans="1:4" ht="15.75" hidden="1" x14ac:dyDescent="0.25">
      <c r="A44" s="11">
        <v>15</v>
      </c>
      <c r="B44" s="12"/>
      <c r="C44" s="13"/>
      <c r="D44" s="11"/>
    </row>
    <row r="45" spans="1:4" ht="15.75" hidden="1" x14ac:dyDescent="0.25">
      <c r="A45" s="11">
        <v>16</v>
      </c>
      <c r="B45" s="21"/>
      <c r="C45" s="13"/>
      <c r="D45" s="11"/>
    </row>
    <row r="46" spans="1:4" ht="15.75" hidden="1" x14ac:dyDescent="0.25">
      <c r="A46" s="49" t="s">
        <v>15</v>
      </c>
      <c r="B46" s="49"/>
      <c r="C46" s="13">
        <f>C40+C41+C42+C43+C44+C45</f>
        <v>0</v>
      </c>
      <c r="D46" s="11" t="s">
        <v>4</v>
      </c>
    </row>
    <row r="47" spans="1:4" ht="33" customHeight="1" x14ac:dyDescent="0.25">
      <c r="A47" s="48" t="s">
        <v>18</v>
      </c>
      <c r="B47" s="48"/>
      <c r="C47" s="48"/>
      <c r="D47" s="48"/>
    </row>
    <row r="48" spans="1:4" ht="78.75" x14ac:dyDescent="0.25">
      <c r="A48" s="23">
        <v>11</v>
      </c>
      <c r="B48" s="19" t="s">
        <v>29</v>
      </c>
      <c r="C48" s="25">
        <f>1900000+1758865-1458865</f>
        <v>2200000</v>
      </c>
      <c r="D48" s="20">
        <v>3142</v>
      </c>
    </row>
    <row r="49" spans="1:5" ht="47.25" x14ac:dyDescent="0.25">
      <c r="A49" s="42">
        <v>12</v>
      </c>
      <c r="B49" s="19" t="s">
        <v>30</v>
      </c>
      <c r="C49" s="25">
        <v>200000</v>
      </c>
      <c r="D49" s="20">
        <v>3142</v>
      </c>
    </row>
    <row r="50" spans="1:5" ht="47.25" x14ac:dyDescent="0.25">
      <c r="A50" s="42">
        <v>13</v>
      </c>
      <c r="B50" s="19" t="s">
        <v>31</v>
      </c>
      <c r="C50" s="26">
        <v>550000</v>
      </c>
      <c r="D50" s="20">
        <v>3142</v>
      </c>
    </row>
    <row r="51" spans="1:5" ht="31.5" x14ac:dyDescent="0.25">
      <c r="A51" s="42">
        <v>14</v>
      </c>
      <c r="B51" s="19" t="s">
        <v>32</v>
      </c>
      <c r="C51" s="26">
        <v>800000</v>
      </c>
      <c r="D51" s="20">
        <v>3142</v>
      </c>
    </row>
    <row r="52" spans="1:5" ht="47.25" x14ac:dyDescent="0.25">
      <c r="A52" s="42">
        <v>15</v>
      </c>
      <c r="B52" s="19" t="s">
        <v>33</v>
      </c>
      <c r="C52" s="26">
        <v>330000</v>
      </c>
      <c r="D52" s="20">
        <v>3142</v>
      </c>
    </row>
    <row r="53" spans="1:5" ht="31.5" x14ac:dyDescent="0.25">
      <c r="A53" s="42">
        <v>16</v>
      </c>
      <c r="B53" s="19" t="s">
        <v>34</v>
      </c>
      <c r="C53" s="26">
        <v>498098</v>
      </c>
      <c r="D53" s="20">
        <v>3142</v>
      </c>
    </row>
    <row r="54" spans="1:5" ht="63" x14ac:dyDescent="0.25">
      <c r="A54" s="42">
        <v>17</v>
      </c>
      <c r="B54" s="19" t="s">
        <v>35</v>
      </c>
      <c r="C54" s="25">
        <v>33000</v>
      </c>
      <c r="D54" s="20">
        <v>3142</v>
      </c>
    </row>
    <row r="55" spans="1:5" ht="63" x14ac:dyDescent="0.25">
      <c r="A55" s="42">
        <v>18</v>
      </c>
      <c r="B55" s="19" t="s">
        <v>36</v>
      </c>
      <c r="C55" s="25">
        <v>27000</v>
      </c>
      <c r="D55" s="20">
        <v>3142</v>
      </c>
    </row>
    <row r="56" spans="1:5" ht="63" x14ac:dyDescent="0.25">
      <c r="A56" s="42">
        <v>19</v>
      </c>
      <c r="B56" s="19" t="s">
        <v>37</v>
      </c>
      <c r="C56" s="25">
        <v>27000</v>
      </c>
      <c r="D56" s="20">
        <v>3142</v>
      </c>
      <c r="E56">
        <v>5870961</v>
      </c>
    </row>
    <row r="57" spans="1:5" ht="47.25" x14ac:dyDescent="0.25">
      <c r="A57" s="42">
        <v>20</v>
      </c>
      <c r="B57" s="20" t="s">
        <v>50</v>
      </c>
      <c r="C57" s="20">
        <v>1205863</v>
      </c>
      <c r="D57" s="20">
        <v>3132</v>
      </c>
    </row>
    <row r="58" spans="1:5" ht="15.75" hidden="1" x14ac:dyDescent="0.25">
      <c r="A58" s="23"/>
      <c r="B58" s="23"/>
      <c r="C58" s="23"/>
      <c r="D58" s="23"/>
    </row>
    <row r="59" spans="1:5" ht="15.75" hidden="1" x14ac:dyDescent="0.25">
      <c r="A59" s="23"/>
      <c r="B59" s="23"/>
      <c r="C59" s="23"/>
      <c r="D59" s="23"/>
    </row>
    <row r="60" spans="1:5" ht="15.75" hidden="1" x14ac:dyDescent="0.25">
      <c r="A60" s="23"/>
      <c r="B60" s="23"/>
      <c r="C60" s="23"/>
      <c r="D60" s="23"/>
    </row>
    <row r="61" spans="1:5" ht="15.75" hidden="1" x14ac:dyDescent="0.25">
      <c r="A61" s="23"/>
      <c r="B61" s="23"/>
      <c r="C61" s="23"/>
      <c r="D61" s="23"/>
    </row>
    <row r="62" spans="1:5" ht="15.75" hidden="1" x14ac:dyDescent="0.25">
      <c r="A62" s="23"/>
      <c r="B62" s="23"/>
      <c r="C62" s="23"/>
      <c r="D62" s="23"/>
    </row>
    <row r="63" spans="1:5" ht="15.75" hidden="1" x14ac:dyDescent="0.25">
      <c r="A63" s="23"/>
      <c r="B63" s="23"/>
      <c r="C63" s="23"/>
      <c r="D63" s="23"/>
    </row>
    <row r="64" spans="1:5" ht="15.75" hidden="1" x14ac:dyDescent="0.25">
      <c r="A64" s="23"/>
      <c r="B64" s="23"/>
      <c r="C64" s="23"/>
      <c r="D64" s="23"/>
    </row>
    <row r="65" spans="1:5" ht="15.75" hidden="1" x14ac:dyDescent="0.25">
      <c r="A65" s="23"/>
      <c r="B65" s="23"/>
      <c r="C65" s="23"/>
      <c r="D65" s="23"/>
    </row>
    <row r="66" spans="1:5" ht="15.75" hidden="1" x14ac:dyDescent="0.25">
      <c r="A66" s="23"/>
      <c r="B66" s="23"/>
      <c r="C66" s="23"/>
      <c r="D66" s="23"/>
    </row>
    <row r="67" spans="1:5" ht="15.75" hidden="1" x14ac:dyDescent="0.25">
      <c r="A67" s="23"/>
      <c r="B67" s="23"/>
      <c r="C67" s="23"/>
      <c r="D67" s="23"/>
    </row>
    <row r="68" spans="1:5" ht="15.75" hidden="1" x14ac:dyDescent="0.25">
      <c r="A68" s="23"/>
      <c r="B68" s="23"/>
      <c r="C68" s="23"/>
      <c r="D68" s="23"/>
    </row>
    <row r="69" spans="1:5" ht="15.75" hidden="1" x14ac:dyDescent="0.25">
      <c r="A69" s="23"/>
      <c r="B69" s="23"/>
      <c r="C69" s="23"/>
      <c r="D69" s="23"/>
    </row>
    <row r="70" spans="1:5" ht="15.75" hidden="1" x14ac:dyDescent="0.25">
      <c r="A70" s="23"/>
      <c r="B70" s="23"/>
      <c r="C70" s="23"/>
      <c r="D70" s="23"/>
    </row>
    <row r="71" spans="1:5" ht="15.75" hidden="1" x14ac:dyDescent="0.25">
      <c r="A71" s="23"/>
      <c r="B71" s="23"/>
      <c r="C71" s="23"/>
      <c r="D71" s="23"/>
    </row>
    <row r="72" spans="1:5" ht="15.75" hidden="1" x14ac:dyDescent="0.25">
      <c r="A72" s="23"/>
      <c r="B72" s="23"/>
      <c r="C72" s="23"/>
      <c r="D72" s="23"/>
    </row>
    <row r="73" spans="1:5" ht="15.75" hidden="1" x14ac:dyDescent="0.25">
      <c r="A73" s="23"/>
      <c r="B73" s="23"/>
      <c r="C73" s="23"/>
      <c r="D73" s="23"/>
    </row>
    <row r="74" spans="1:5" ht="15.75" hidden="1" x14ac:dyDescent="0.25">
      <c r="A74" s="23"/>
      <c r="B74" s="23"/>
      <c r="C74" s="23"/>
      <c r="D74" s="23"/>
    </row>
    <row r="75" spans="1:5" ht="15.75" hidden="1" x14ac:dyDescent="0.25">
      <c r="A75" s="23"/>
      <c r="B75" s="23"/>
      <c r="C75" s="23"/>
      <c r="D75" s="23"/>
    </row>
    <row r="76" spans="1:5" ht="15.75" hidden="1" x14ac:dyDescent="0.25">
      <c r="A76" s="23"/>
      <c r="B76" s="23"/>
      <c r="C76" s="23"/>
      <c r="D76" s="23"/>
    </row>
    <row r="77" spans="1:5" ht="15.75" hidden="1" x14ac:dyDescent="0.25">
      <c r="A77" s="11">
        <v>17</v>
      </c>
      <c r="B77" s="18"/>
      <c r="C77" s="13"/>
      <c r="D77" s="11"/>
    </row>
    <row r="78" spans="1:5" ht="15.75" x14ac:dyDescent="0.25">
      <c r="A78" s="49" t="s">
        <v>16</v>
      </c>
      <c r="B78" s="49"/>
      <c r="C78" s="13">
        <f>SUM(C48:C77)</f>
        <v>5870961</v>
      </c>
      <c r="D78" s="11" t="s">
        <v>4</v>
      </c>
      <c r="E78" s="30">
        <f>E56-C78</f>
        <v>0</v>
      </c>
    </row>
    <row r="79" spans="1:5" ht="15.75" hidden="1" x14ac:dyDescent="0.25">
      <c r="A79" s="48" t="s">
        <v>19</v>
      </c>
      <c r="B79" s="48"/>
      <c r="C79" s="48"/>
      <c r="D79" s="48"/>
    </row>
    <row r="80" spans="1:5" ht="15.75" hidden="1" x14ac:dyDescent="0.25">
      <c r="A80" s="11"/>
      <c r="B80" s="12" t="s">
        <v>46</v>
      </c>
      <c r="C80" s="13"/>
      <c r="D80" s="11">
        <v>2281</v>
      </c>
    </row>
    <row r="81" spans="1:4" ht="15.75" hidden="1" x14ac:dyDescent="0.25">
      <c r="A81" s="11"/>
      <c r="B81" s="12" t="s">
        <v>47</v>
      </c>
      <c r="C81" s="13"/>
      <c r="D81" s="11">
        <v>2281</v>
      </c>
    </row>
    <row r="82" spans="1:4" ht="15.75" hidden="1" x14ac:dyDescent="0.25">
      <c r="A82" s="11"/>
      <c r="B82" s="21"/>
      <c r="C82" s="13"/>
      <c r="D82" s="11"/>
    </row>
    <row r="83" spans="1:4" ht="15.75" hidden="1" x14ac:dyDescent="0.25">
      <c r="A83" s="49" t="s">
        <v>17</v>
      </c>
      <c r="B83" s="49"/>
      <c r="C83" s="13">
        <f>C80+C82+C81</f>
        <v>0</v>
      </c>
      <c r="D83" s="11" t="s">
        <v>4</v>
      </c>
    </row>
    <row r="84" spans="1:4" ht="33" customHeight="1" x14ac:dyDescent="0.25">
      <c r="A84" s="48" t="s">
        <v>20</v>
      </c>
      <c r="B84" s="48"/>
      <c r="C84" s="48"/>
      <c r="D84" s="48"/>
    </row>
    <row r="85" spans="1:4" ht="47.25" x14ac:dyDescent="0.25">
      <c r="A85" s="11">
        <v>21</v>
      </c>
      <c r="B85" s="18" t="s">
        <v>38</v>
      </c>
      <c r="C85" s="27">
        <v>500000</v>
      </c>
      <c r="D85" s="11">
        <v>3132</v>
      </c>
    </row>
    <row r="86" spans="1:4" ht="15.75" x14ac:dyDescent="0.25">
      <c r="A86" s="49" t="s">
        <v>21</v>
      </c>
      <c r="B86" s="49"/>
      <c r="C86" s="13">
        <f>C85</f>
        <v>500000</v>
      </c>
      <c r="D86" s="11" t="s">
        <v>4</v>
      </c>
    </row>
    <row r="87" spans="1:4" ht="33" customHeight="1" x14ac:dyDescent="0.25">
      <c r="A87" s="48" t="s">
        <v>22</v>
      </c>
      <c r="B87" s="48"/>
      <c r="C87" s="48"/>
      <c r="D87" s="48"/>
    </row>
    <row r="88" spans="1:4" ht="31.5" x14ac:dyDescent="0.25">
      <c r="A88" s="11">
        <v>22</v>
      </c>
      <c r="B88" s="19" t="s">
        <v>39</v>
      </c>
      <c r="C88" s="13">
        <v>1963896</v>
      </c>
      <c r="D88" s="11">
        <v>3142</v>
      </c>
    </row>
    <row r="89" spans="1:4" ht="31.5" x14ac:dyDescent="0.25">
      <c r="A89" s="11"/>
      <c r="B89" s="19" t="s">
        <v>43</v>
      </c>
      <c r="C89" s="27">
        <v>497518</v>
      </c>
      <c r="D89" s="11">
        <v>3142</v>
      </c>
    </row>
    <row r="90" spans="1:4" ht="15.75" x14ac:dyDescent="0.25">
      <c r="A90" s="11"/>
      <c r="B90" s="19" t="s">
        <v>6</v>
      </c>
      <c r="C90" s="13">
        <f>C88-C89</f>
        <v>1466378</v>
      </c>
      <c r="D90" s="11">
        <v>3142</v>
      </c>
    </row>
    <row r="91" spans="1:4" ht="15.75" x14ac:dyDescent="0.25">
      <c r="A91" s="11"/>
      <c r="B91" s="19"/>
      <c r="C91" s="13"/>
      <c r="D91" s="11"/>
    </row>
    <row r="92" spans="1:4" ht="15.75" customHeight="1" x14ac:dyDescent="0.25">
      <c r="A92" s="49" t="s">
        <v>23</v>
      </c>
      <c r="B92" s="49"/>
      <c r="C92" s="13">
        <f>C88</f>
        <v>1963896</v>
      </c>
      <c r="D92" s="11" t="s">
        <v>4</v>
      </c>
    </row>
    <row r="93" spans="1:4" ht="29.25" customHeight="1" x14ac:dyDescent="0.25">
      <c r="A93" s="48" t="s">
        <v>25</v>
      </c>
      <c r="B93" s="48"/>
      <c r="C93" s="48"/>
      <c r="D93" s="48"/>
    </row>
    <row r="94" spans="1:4" ht="31.5" x14ac:dyDescent="0.25">
      <c r="A94" s="11">
        <v>23</v>
      </c>
      <c r="B94" s="19" t="s">
        <v>40</v>
      </c>
      <c r="C94" s="13">
        <f>1451517-992002</f>
        <v>459515</v>
      </c>
      <c r="D94" s="11">
        <v>3132</v>
      </c>
    </row>
    <row r="95" spans="1:4" ht="47.25" x14ac:dyDescent="0.25">
      <c r="A95" s="41">
        <v>24</v>
      </c>
      <c r="B95" s="19" t="s">
        <v>41</v>
      </c>
      <c r="C95" s="13">
        <v>61489</v>
      </c>
      <c r="D95" s="11">
        <v>3132</v>
      </c>
    </row>
    <row r="96" spans="1:4" ht="47.25" x14ac:dyDescent="0.25">
      <c r="A96" s="41">
        <v>25</v>
      </c>
      <c r="B96" s="19" t="s">
        <v>42</v>
      </c>
      <c r="C96" s="13">
        <v>100000</v>
      </c>
      <c r="D96" s="11">
        <v>3132</v>
      </c>
    </row>
    <row r="97" spans="1:5" ht="94.5" x14ac:dyDescent="0.25">
      <c r="A97" s="41">
        <v>26</v>
      </c>
      <c r="B97" s="19" t="s">
        <v>49</v>
      </c>
      <c r="C97" s="13">
        <v>1300000</v>
      </c>
      <c r="D97" s="11">
        <v>3110</v>
      </c>
    </row>
    <row r="98" spans="1:5" ht="15.75" hidden="1" x14ac:dyDescent="0.25">
      <c r="A98" s="11"/>
      <c r="B98" s="19"/>
      <c r="C98" s="13"/>
      <c r="D98" s="11"/>
    </row>
    <row r="99" spans="1:5" ht="15.75" hidden="1" x14ac:dyDescent="0.25">
      <c r="A99" s="11"/>
      <c r="B99" s="19"/>
      <c r="C99" s="13"/>
      <c r="D99" s="11"/>
    </row>
    <row r="100" spans="1:5" ht="15.75" hidden="1" x14ac:dyDescent="0.25">
      <c r="A100" s="11"/>
      <c r="B100" s="19"/>
      <c r="C100" s="13"/>
      <c r="D100" s="11"/>
    </row>
    <row r="101" spans="1:5" ht="15.75" hidden="1" x14ac:dyDescent="0.25">
      <c r="A101" s="11">
        <v>24</v>
      </c>
      <c r="B101" s="19"/>
      <c r="C101" s="13"/>
      <c r="D101" s="11"/>
    </row>
    <row r="102" spans="1:5" ht="15.75" customHeight="1" x14ac:dyDescent="0.25">
      <c r="A102" s="49" t="s">
        <v>24</v>
      </c>
      <c r="B102" s="49"/>
      <c r="C102" s="13">
        <f>SUM(C94:C101)</f>
        <v>1921004</v>
      </c>
      <c r="D102" s="11" t="s">
        <v>4</v>
      </c>
      <c r="E102" s="22">
        <f>2913006-C102</f>
        <v>992002</v>
      </c>
    </row>
    <row r="103" spans="1:5" ht="30" customHeight="1" x14ac:dyDescent="0.25">
      <c r="A103" s="60" t="s">
        <v>73</v>
      </c>
      <c r="B103" s="48"/>
      <c r="C103" s="48"/>
      <c r="D103" s="48"/>
    </row>
    <row r="104" spans="1:5" ht="47.25" x14ac:dyDescent="0.25">
      <c r="A104" s="11">
        <v>24</v>
      </c>
      <c r="B104" s="19" t="s">
        <v>75</v>
      </c>
      <c r="C104" s="13">
        <v>71000</v>
      </c>
      <c r="D104" s="11">
        <v>3220</v>
      </c>
    </row>
    <row r="105" spans="1:5" ht="15.75" customHeight="1" x14ac:dyDescent="0.25">
      <c r="A105" s="59" t="s">
        <v>74</v>
      </c>
      <c r="B105" s="49"/>
      <c r="C105" s="13">
        <f>C104</f>
        <v>71000</v>
      </c>
      <c r="D105" s="11" t="s">
        <v>4</v>
      </c>
    </row>
    <row r="106" spans="1:5" ht="38.25" hidden="1" customHeight="1" x14ac:dyDescent="0.25">
      <c r="A106" s="48" t="s">
        <v>26</v>
      </c>
      <c r="B106" s="48"/>
      <c r="C106" s="48"/>
      <c r="D106" s="48"/>
    </row>
    <row r="107" spans="1:5" ht="15.75" hidden="1" x14ac:dyDescent="0.25">
      <c r="A107" s="11">
        <v>25</v>
      </c>
      <c r="B107" s="19"/>
      <c r="C107" s="13"/>
      <c r="D107" s="11"/>
    </row>
    <row r="108" spans="1:5" ht="15.75" hidden="1" x14ac:dyDescent="0.25">
      <c r="A108" s="11">
        <v>26</v>
      </c>
      <c r="B108" s="19"/>
      <c r="C108" s="13"/>
      <c r="D108" s="11"/>
    </row>
    <row r="109" spans="1:5" ht="15.75" hidden="1" x14ac:dyDescent="0.25">
      <c r="A109" s="11">
        <v>27</v>
      </c>
      <c r="B109" s="19"/>
      <c r="C109" s="13"/>
      <c r="D109" s="11"/>
    </row>
    <row r="110" spans="1:5" ht="15.75" hidden="1" x14ac:dyDescent="0.25">
      <c r="A110" s="11">
        <v>28</v>
      </c>
      <c r="B110" s="19"/>
      <c r="C110" s="13"/>
      <c r="D110" s="11"/>
    </row>
    <row r="111" spans="1:5" ht="15.75" hidden="1" x14ac:dyDescent="0.25">
      <c r="A111" s="11">
        <v>29</v>
      </c>
      <c r="B111" s="19"/>
      <c r="C111" s="13"/>
      <c r="D111" s="11"/>
    </row>
    <row r="112" spans="1:5" ht="15.75" hidden="1" customHeight="1" x14ac:dyDescent="0.25">
      <c r="A112" s="49" t="s">
        <v>27</v>
      </c>
      <c r="B112" s="49"/>
      <c r="C112" s="13">
        <f>C107+C108+C109+C110+C111</f>
        <v>0</v>
      </c>
      <c r="D112" s="11" t="s">
        <v>4</v>
      </c>
    </row>
    <row r="113" spans="1:5" ht="15.75" customHeight="1" x14ac:dyDescent="0.25">
      <c r="A113" s="11"/>
      <c r="B113" s="29" t="s">
        <v>48</v>
      </c>
      <c r="C113" s="13"/>
      <c r="D113" s="11"/>
    </row>
    <row r="114" spans="1:5" ht="24" customHeight="1" x14ac:dyDescent="0.25">
      <c r="A114" s="52" t="s">
        <v>57</v>
      </c>
      <c r="B114" s="52"/>
      <c r="C114" s="52"/>
      <c r="D114" s="52"/>
    </row>
    <row r="115" spans="1:5" ht="47.25" x14ac:dyDescent="0.25">
      <c r="A115" s="11">
        <v>27</v>
      </c>
      <c r="B115" s="44" t="s">
        <v>69</v>
      </c>
      <c r="C115" s="13">
        <v>17206</v>
      </c>
      <c r="D115" s="11">
        <v>3110</v>
      </c>
      <c r="E115">
        <v>55967</v>
      </c>
    </row>
    <row r="116" spans="1:5" ht="15.75" x14ac:dyDescent="0.25">
      <c r="A116" s="41"/>
      <c r="B116" s="19" t="s">
        <v>65</v>
      </c>
      <c r="C116" s="13">
        <v>17206</v>
      </c>
      <c r="D116" s="41">
        <v>3110</v>
      </c>
    </row>
    <row r="117" spans="1:5" ht="47.25" x14ac:dyDescent="0.25">
      <c r="A117" s="11">
        <v>28</v>
      </c>
      <c r="B117" s="44" t="s">
        <v>68</v>
      </c>
      <c r="C117" s="13">
        <f>55967-17206</f>
        <v>38761</v>
      </c>
      <c r="D117" s="11">
        <v>3110</v>
      </c>
    </row>
    <row r="118" spans="1:5" ht="15.75" x14ac:dyDescent="0.25">
      <c r="A118" s="11"/>
      <c r="B118" s="19" t="s">
        <v>65</v>
      </c>
      <c r="C118" s="13">
        <f>55967-17206</f>
        <v>38761</v>
      </c>
      <c r="D118" s="41">
        <v>3110</v>
      </c>
    </row>
    <row r="119" spans="1:5" ht="15.75" x14ac:dyDescent="0.25">
      <c r="A119" s="11"/>
      <c r="B119" s="21"/>
      <c r="C119" s="13"/>
      <c r="D119" s="11"/>
    </row>
    <row r="120" spans="1:5" ht="15.75" customHeight="1" x14ac:dyDescent="0.25">
      <c r="A120" s="49" t="s">
        <v>59</v>
      </c>
      <c r="B120" s="49"/>
      <c r="C120" s="13">
        <f>C115+C117</f>
        <v>55967</v>
      </c>
      <c r="D120" s="11" t="s">
        <v>4</v>
      </c>
    </row>
    <row r="121" spans="1:5" ht="36.75" customHeight="1" x14ac:dyDescent="0.25">
      <c r="A121" s="52" t="s">
        <v>58</v>
      </c>
      <c r="B121" s="52"/>
      <c r="C121" s="52"/>
      <c r="D121" s="52"/>
    </row>
    <row r="122" spans="1:5" ht="63" x14ac:dyDescent="0.25">
      <c r="A122" s="11">
        <v>46</v>
      </c>
      <c r="B122" s="44" t="s">
        <v>67</v>
      </c>
      <c r="C122" s="13">
        <f>112991-13791</f>
        <v>99200</v>
      </c>
      <c r="D122" s="11">
        <v>3110</v>
      </c>
      <c r="E122">
        <v>114759</v>
      </c>
    </row>
    <row r="123" spans="1:5" ht="15.75" x14ac:dyDescent="0.25">
      <c r="A123" s="41"/>
      <c r="B123" s="19" t="s">
        <v>65</v>
      </c>
      <c r="C123" s="13">
        <f>112991-13791</f>
        <v>99200</v>
      </c>
      <c r="D123" s="41">
        <v>3110</v>
      </c>
    </row>
    <row r="124" spans="1:5" ht="78.75" x14ac:dyDescent="0.25">
      <c r="A124" s="11">
        <v>47</v>
      </c>
      <c r="B124" s="44" t="s">
        <v>72</v>
      </c>
      <c r="C124" s="13">
        <f>15559+C125</f>
        <v>155585</v>
      </c>
      <c r="D124" s="41">
        <v>3110</v>
      </c>
    </row>
    <row r="125" spans="1:5" ht="15.75" x14ac:dyDescent="0.25">
      <c r="A125" s="41"/>
      <c r="B125" s="19" t="s">
        <v>65</v>
      </c>
      <c r="C125" s="13">
        <v>140026</v>
      </c>
      <c r="D125" s="41">
        <v>3110</v>
      </c>
    </row>
    <row r="126" spans="1:5" ht="31.5" x14ac:dyDescent="0.25">
      <c r="A126" s="41"/>
      <c r="B126" s="19" t="s">
        <v>66</v>
      </c>
      <c r="C126" s="13">
        <v>15559</v>
      </c>
      <c r="D126" s="41">
        <v>3110</v>
      </c>
    </row>
    <row r="127" spans="1:5" ht="15.75" customHeight="1" x14ac:dyDescent="0.25">
      <c r="A127" s="49" t="s">
        <v>60</v>
      </c>
      <c r="B127" s="49"/>
      <c r="C127" s="13">
        <f>C122+C124</f>
        <v>254785</v>
      </c>
      <c r="D127" s="11" t="s">
        <v>4</v>
      </c>
      <c r="E127" s="22">
        <f>C127-E122</f>
        <v>140026</v>
      </c>
    </row>
    <row r="128" spans="1:5" ht="15.75" customHeight="1" x14ac:dyDescent="0.25">
      <c r="A128" s="11"/>
      <c r="B128" s="11"/>
      <c r="C128" s="13"/>
      <c r="D128" s="11"/>
      <c r="E128" s="22">
        <f>C124-E127</f>
        <v>15559</v>
      </c>
    </row>
    <row r="129" spans="1:4" ht="23.25" customHeight="1" x14ac:dyDescent="0.25">
      <c r="A129" s="60" t="s">
        <v>61</v>
      </c>
      <c r="B129" s="48"/>
      <c r="C129" s="48"/>
      <c r="D129" s="48"/>
    </row>
    <row r="130" spans="1:4" ht="47.25" x14ac:dyDescent="0.25">
      <c r="A130" s="11">
        <v>48</v>
      </c>
      <c r="B130" s="45" t="s">
        <v>70</v>
      </c>
      <c r="C130" s="46">
        <f>800000+744552</f>
        <v>1544552</v>
      </c>
      <c r="D130" s="47">
        <v>3132</v>
      </c>
    </row>
    <row r="131" spans="1:4" ht="63.75" customHeight="1" x14ac:dyDescent="0.25">
      <c r="A131" s="11">
        <v>49</v>
      </c>
      <c r="B131" s="45" t="s">
        <v>71</v>
      </c>
      <c r="C131" s="46">
        <v>48450</v>
      </c>
      <c r="D131" s="47">
        <v>3132</v>
      </c>
    </row>
    <row r="132" spans="1:4" ht="15.75" hidden="1" x14ac:dyDescent="0.25">
      <c r="A132" s="11">
        <v>50</v>
      </c>
      <c r="B132" s="45"/>
      <c r="C132" s="46"/>
      <c r="D132" s="47"/>
    </row>
    <row r="133" spans="1:4" ht="15.75" hidden="1" x14ac:dyDescent="0.25">
      <c r="A133" s="11">
        <v>51</v>
      </c>
      <c r="B133" s="21"/>
      <c r="C133" s="13"/>
      <c r="D133" s="11"/>
    </row>
    <row r="134" spans="1:4" ht="15.75" hidden="1" x14ac:dyDescent="0.25">
      <c r="A134" s="11">
        <v>52</v>
      </c>
      <c r="B134" s="21"/>
      <c r="C134" s="13"/>
      <c r="D134" s="11"/>
    </row>
    <row r="135" spans="1:4" ht="15.75" hidden="1" x14ac:dyDescent="0.25">
      <c r="A135" s="11">
        <v>53</v>
      </c>
      <c r="B135" s="21"/>
      <c r="C135" s="13"/>
      <c r="D135" s="11"/>
    </row>
    <row r="136" spans="1:4" ht="15.75" hidden="1" x14ac:dyDescent="0.25">
      <c r="A136" s="11">
        <v>54</v>
      </c>
      <c r="B136" s="21"/>
      <c r="C136" s="13"/>
      <c r="D136" s="11"/>
    </row>
    <row r="137" spans="1:4" ht="15.75" hidden="1" x14ac:dyDescent="0.25">
      <c r="A137" s="11">
        <v>55</v>
      </c>
      <c r="B137" s="21"/>
      <c r="C137" s="13"/>
      <c r="D137" s="11"/>
    </row>
    <row r="138" spans="1:4" ht="15.75" hidden="1" x14ac:dyDescent="0.25">
      <c r="A138" s="11">
        <v>56</v>
      </c>
      <c r="B138" s="21"/>
      <c r="C138" s="13"/>
      <c r="D138" s="11"/>
    </row>
    <row r="139" spans="1:4" ht="15.75" hidden="1" x14ac:dyDescent="0.25">
      <c r="A139" s="11">
        <v>57</v>
      </c>
      <c r="B139" s="21"/>
      <c r="C139" s="13"/>
      <c r="D139" s="11"/>
    </row>
    <row r="140" spans="1:4" ht="15.75" hidden="1" x14ac:dyDescent="0.25">
      <c r="A140" s="11">
        <v>58</v>
      </c>
      <c r="B140" s="21"/>
      <c r="C140" s="13"/>
      <c r="D140" s="11"/>
    </row>
    <row r="141" spans="1:4" ht="15.75" x14ac:dyDescent="0.25">
      <c r="A141" s="11"/>
      <c r="B141" s="21"/>
      <c r="C141" s="13"/>
      <c r="D141" s="11"/>
    </row>
    <row r="142" spans="1:4" ht="15.75" x14ac:dyDescent="0.25">
      <c r="A142" s="59" t="s">
        <v>62</v>
      </c>
      <c r="B142" s="49"/>
      <c r="C142" s="13">
        <f>C130+C131+C132+C133+C134+C135+C136+C137+C138+C139+C140+C141</f>
        <v>1593002</v>
      </c>
      <c r="D142" s="11" t="s">
        <v>4</v>
      </c>
    </row>
    <row r="143" spans="1:4" ht="15.75" hidden="1" x14ac:dyDescent="0.25">
      <c r="A143" s="61"/>
      <c r="B143" s="62"/>
      <c r="C143" s="62"/>
      <c r="D143" s="62"/>
    </row>
    <row r="144" spans="1:4" ht="36.75" hidden="1" customHeight="1" x14ac:dyDescent="0.25">
      <c r="A144" s="31"/>
      <c r="B144" s="32"/>
      <c r="C144" s="33"/>
      <c r="D144" s="31"/>
    </row>
    <row r="145" spans="1:4" ht="15.75" hidden="1" x14ac:dyDescent="0.25">
      <c r="A145" s="63"/>
      <c r="B145" s="64"/>
      <c r="C145" s="33"/>
      <c r="D145" s="31"/>
    </row>
    <row r="146" spans="1:4" ht="15.75" hidden="1" x14ac:dyDescent="0.25">
      <c r="A146" s="61"/>
      <c r="B146" s="62"/>
      <c r="C146" s="62"/>
      <c r="D146" s="62"/>
    </row>
    <row r="147" spans="1:4" ht="15.75" hidden="1" x14ac:dyDescent="0.25">
      <c r="A147" s="31"/>
      <c r="B147" s="32"/>
      <c r="C147" s="33"/>
      <c r="D147" s="31"/>
    </row>
    <row r="148" spans="1:4" ht="15.75" hidden="1" x14ac:dyDescent="0.25">
      <c r="A148" s="63"/>
      <c r="B148" s="64"/>
      <c r="C148" s="33"/>
      <c r="D148" s="31"/>
    </row>
    <row r="149" spans="1:4" ht="15.75" hidden="1" x14ac:dyDescent="0.25">
      <c r="A149" s="61"/>
      <c r="B149" s="62"/>
      <c r="C149" s="62"/>
      <c r="D149" s="62"/>
    </row>
    <row r="150" spans="1:4" ht="15.75" hidden="1" x14ac:dyDescent="0.25">
      <c r="A150" s="31"/>
      <c r="B150" s="32"/>
      <c r="C150" s="33"/>
      <c r="D150" s="31"/>
    </row>
    <row r="151" spans="1:4" ht="15.75" hidden="1" x14ac:dyDescent="0.25">
      <c r="A151" s="31"/>
      <c r="B151" s="32"/>
      <c r="C151" s="33"/>
      <c r="D151" s="31"/>
    </row>
    <row r="152" spans="1:4" ht="15.75" hidden="1" x14ac:dyDescent="0.25">
      <c r="A152" s="31"/>
      <c r="B152" s="32"/>
      <c r="C152" s="33"/>
      <c r="D152" s="31"/>
    </row>
    <row r="153" spans="1:4" ht="15.75" hidden="1" x14ac:dyDescent="0.25">
      <c r="A153" s="63"/>
      <c r="B153" s="64"/>
      <c r="C153" s="33"/>
      <c r="D153" s="31"/>
    </row>
    <row r="154" spans="1:4" ht="15.75" hidden="1" x14ac:dyDescent="0.25">
      <c r="A154" s="61"/>
      <c r="B154" s="62"/>
      <c r="C154" s="62"/>
      <c r="D154" s="62"/>
    </row>
    <row r="155" spans="1:4" ht="15.75" hidden="1" x14ac:dyDescent="0.25">
      <c r="A155" s="34"/>
      <c r="B155" s="35"/>
      <c r="C155" s="33"/>
      <c r="D155" s="31"/>
    </row>
    <row r="156" spans="1:4" ht="15.75" hidden="1" x14ac:dyDescent="0.25">
      <c r="A156" s="63"/>
      <c r="B156" s="64"/>
      <c r="C156" s="33"/>
      <c r="D156" s="31"/>
    </row>
    <row r="157" spans="1:4" ht="15.75" hidden="1" customHeight="1" x14ac:dyDescent="0.25">
      <c r="A157" s="69"/>
      <c r="B157" s="70"/>
      <c r="C157" s="70"/>
      <c r="D157" s="71"/>
    </row>
    <row r="158" spans="1:4" ht="15.75" hidden="1" x14ac:dyDescent="0.25">
      <c r="A158" s="31"/>
      <c r="B158" s="32"/>
      <c r="C158" s="33"/>
      <c r="D158" s="31"/>
    </row>
    <row r="159" spans="1:4" ht="15.75" hidden="1" x14ac:dyDescent="0.25">
      <c r="A159" s="31"/>
      <c r="B159" s="32"/>
      <c r="C159" s="33"/>
      <c r="D159" s="31"/>
    </row>
    <row r="160" spans="1:4" ht="15.75" hidden="1" x14ac:dyDescent="0.25">
      <c r="A160" s="31"/>
      <c r="B160" s="32"/>
      <c r="C160" s="33"/>
      <c r="D160" s="31"/>
    </row>
    <row r="161" spans="1:4" ht="37.5" hidden="1" customHeight="1" x14ac:dyDescent="0.25">
      <c r="A161" s="31"/>
      <c r="B161" s="32"/>
      <c r="C161" s="33"/>
      <c r="D161" s="31"/>
    </row>
    <row r="162" spans="1:4" ht="15.75" hidden="1" x14ac:dyDescent="0.25">
      <c r="A162" s="31"/>
      <c r="B162" s="32"/>
      <c r="C162" s="33"/>
      <c r="D162" s="31"/>
    </row>
    <row r="163" spans="1:4" ht="32.25" hidden="1" customHeight="1" x14ac:dyDescent="0.25">
      <c r="A163" s="31"/>
      <c r="B163" s="32"/>
      <c r="C163" s="33"/>
      <c r="D163" s="31"/>
    </row>
    <row r="164" spans="1:4" ht="15.75" hidden="1" x14ac:dyDescent="0.25">
      <c r="A164" s="31"/>
      <c r="B164" s="32"/>
      <c r="C164" s="33"/>
      <c r="D164" s="31"/>
    </row>
    <row r="165" spans="1:4" ht="15.75" hidden="1" x14ac:dyDescent="0.25">
      <c r="A165" s="31"/>
      <c r="B165" s="32"/>
      <c r="C165" s="33"/>
      <c r="D165" s="31"/>
    </row>
    <row r="166" spans="1:4" ht="15.75" hidden="1" x14ac:dyDescent="0.25">
      <c r="A166" s="31"/>
      <c r="B166" s="32"/>
      <c r="C166" s="33"/>
      <c r="D166" s="31"/>
    </row>
    <row r="167" spans="1:4" ht="15.75" hidden="1" x14ac:dyDescent="0.25">
      <c r="A167" s="31"/>
      <c r="B167" s="32"/>
      <c r="C167" s="33"/>
      <c r="D167" s="31"/>
    </row>
    <row r="168" spans="1:4" ht="36.75" hidden="1" customHeight="1" x14ac:dyDescent="0.25">
      <c r="A168" s="31"/>
      <c r="B168" s="32"/>
      <c r="C168" s="33"/>
      <c r="D168" s="31"/>
    </row>
    <row r="169" spans="1:4" ht="15.75" hidden="1" x14ac:dyDescent="0.25">
      <c r="A169" s="31"/>
      <c r="B169" s="32"/>
      <c r="C169" s="33"/>
      <c r="D169" s="31"/>
    </row>
    <row r="170" spans="1:4" ht="15.75" hidden="1" x14ac:dyDescent="0.25">
      <c r="A170" s="31"/>
      <c r="B170" s="32"/>
      <c r="C170" s="33"/>
      <c r="D170" s="31"/>
    </row>
    <row r="171" spans="1:4" ht="51.75" hidden="1" customHeight="1" x14ac:dyDescent="0.25">
      <c r="A171" s="31"/>
      <c r="B171" s="32"/>
      <c r="C171" s="33"/>
      <c r="D171" s="31"/>
    </row>
    <row r="172" spans="1:4" ht="15.75" hidden="1" x14ac:dyDescent="0.25">
      <c r="A172" s="31"/>
      <c r="B172" s="32"/>
      <c r="C172" s="33"/>
      <c r="D172" s="31"/>
    </row>
    <row r="173" spans="1:4" ht="15.75" hidden="1" x14ac:dyDescent="0.25">
      <c r="A173" s="31"/>
      <c r="B173" s="32"/>
      <c r="C173" s="33"/>
      <c r="D173" s="31"/>
    </row>
    <row r="174" spans="1:4" ht="15.75" hidden="1" x14ac:dyDescent="0.25">
      <c r="A174" s="31"/>
      <c r="B174" s="32"/>
      <c r="C174" s="33"/>
      <c r="D174" s="31"/>
    </row>
    <row r="175" spans="1:4" ht="15.75" hidden="1" x14ac:dyDescent="0.25">
      <c r="A175" s="31"/>
      <c r="B175" s="32"/>
      <c r="C175" s="33"/>
      <c r="D175" s="31"/>
    </row>
    <row r="176" spans="1:4" ht="15.75" hidden="1" x14ac:dyDescent="0.25">
      <c r="A176" s="31"/>
      <c r="B176" s="32"/>
      <c r="C176" s="33"/>
      <c r="D176" s="31"/>
    </row>
    <row r="177" spans="1:4" ht="15.75" hidden="1" x14ac:dyDescent="0.25">
      <c r="A177" s="31"/>
      <c r="B177" s="32"/>
      <c r="C177" s="33"/>
      <c r="D177" s="31"/>
    </row>
    <row r="178" spans="1:4" ht="15.75" hidden="1" x14ac:dyDescent="0.25">
      <c r="A178" s="31"/>
      <c r="B178" s="32"/>
      <c r="C178" s="33"/>
      <c r="D178" s="31"/>
    </row>
    <row r="179" spans="1:4" ht="15.75" hidden="1" x14ac:dyDescent="0.25">
      <c r="A179" s="31"/>
      <c r="B179" s="32"/>
      <c r="C179" s="33"/>
      <c r="D179" s="31"/>
    </row>
    <row r="180" spans="1:4" ht="15.75" hidden="1" x14ac:dyDescent="0.25">
      <c r="A180" s="31"/>
      <c r="B180" s="32"/>
      <c r="C180" s="33"/>
      <c r="D180" s="31"/>
    </row>
    <row r="181" spans="1:4" ht="15.75" hidden="1" x14ac:dyDescent="0.25">
      <c r="A181" s="31"/>
      <c r="B181" s="32"/>
      <c r="C181" s="33"/>
      <c r="D181" s="31"/>
    </row>
    <row r="182" spans="1:4" ht="15.75" hidden="1" x14ac:dyDescent="0.25">
      <c r="A182" s="31"/>
      <c r="B182" s="32"/>
      <c r="C182" s="33"/>
      <c r="D182" s="31"/>
    </row>
    <row r="183" spans="1:4" ht="15.75" hidden="1" x14ac:dyDescent="0.25">
      <c r="A183" s="31"/>
      <c r="B183" s="32"/>
      <c r="C183" s="33"/>
      <c r="D183" s="31"/>
    </row>
    <row r="184" spans="1:4" ht="15.75" hidden="1" x14ac:dyDescent="0.25">
      <c r="A184" s="63"/>
      <c r="B184" s="64"/>
      <c r="C184" s="33"/>
      <c r="D184" s="31"/>
    </row>
    <row r="185" spans="1:4" ht="15.75" hidden="1" x14ac:dyDescent="0.25">
      <c r="A185" s="61"/>
      <c r="B185" s="62"/>
      <c r="C185" s="62"/>
      <c r="D185" s="62"/>
    </row>
    <row r="186" spans="1:4" ht="15.75" hidden="1" x14ac:dyDescent="0.25">
      <c r="A186" s="31"/>
      <c r="B186" s="32"/>
      <c r="C186" s="33"/>
      <c r="D186" s="31"/>
    </row>
    <row r="187" spans="1:4" ht="15.75" hidden="1" x14ac:dyDescent="0.25">
      <c r="A187" s="31"/>
      <c r="B187" s="32"/>
      <c r="C187" s="33"/>
      <c r="D187" s="31"/>
    </row>
    <row r="188" spans="1:4" ht="15.75" hidden="1" x14ac:dyDescent="0.25">
      <c r="A188" s="31"/>
      <c r="B188" s="32"/>
      <c r="C188" s="33"/>
      <c r="D188" s="31"/>
    </row>
    <row r="189" spans="1:4" ht="15.75" hidden="1" x14ac:dyDescent="0.25">
      <c r="A189" s="31"/>
      <c r="B189" s="32"/>
      <c r="C189" s="33"/>
      <c r="D189" s="31"/>
    </row>
    <row r="190" spans="1:4" ht="15.75" hidden="1" x14ac:dyDescent="0.25">
      <c r="A190" s="64"/>
      <c r="B190" s="64"/>
      <c r="C190" s="33"/>
      <c r="D190" s="31"/>
    </row>
    <row r="191" spans="1:4" ht="31.5" hidden="1" customHeight="1" x14ac:dyDescent="0.25">
      <c r="A191" s="62"/>
      <c r="B191" s="62"/>
      <c r="C191" s="62"/>
      <c r="D191" s="62"/>
    </row>
    <row r="192" spans="1:4" ht="15.75" hidden="1" x14ac:dyDescent="0.25">
      <c r="A192" s="34"/>
      <c r="B192" s="36"/>
      <c r="C192" s="37"/>
      <c r="D192" s="34"/>
    </row>
    <row r="193" spans="1:4" ht="15.75" hidden="1" x14ac:dyDescent="0.25">
      <c r="A193" s="34"/>
      <c r="B193" s="36"/>
      <c r="C193" s="37"/>
      <c r="D193" s="34"/>
    </row>
    <row r="194" spans="1:4" ht="15.75" hidden="1" x14ac:dyDescent="0.25">
      <c r="A194" s="34"/>
      <c r="B194" s="36"/>
      <c r="C194" s="37"/>
      <c r="D194" s="34"/>
    </row>
    <row r="195" spans="1:4" ht="15.75" hidden="1" x14ac:dyDescent="0.25">
      <c r="A195" s="34"/>
      <c r="B195" s="36"/>
      <c r="C195" s="37"/>
      <c r="D195" s="34"/>
    </row>
    <row r="196" spans="1:4" ht="15.75" hidden="1" x14ac:dyDescent="0.25">
      <c r="A196" s="34"/>
      <c r="B196" s="36"/>
      <c r="C196" s="38"/>
      <c r="D196" s="34"/>
    </row>
    <row r="197" spans="1:4" ht="52.5" hidden="1" customHeight="1" x14ac:dyDescent="0.25">
      <c r="A197" s="34"/>
      <c r="B197" s="36"/>
      <c r="C197" s="38"/>
      <c r="D197" s="34"/>
    </row>
    <row r="198" spans="1:4" ht="15.75" hidden="1" x14ac:dyDescent="0.25">
      <c r="A198" s="34"/>
      <c r="B198" s="36"/>
      <c r="C198" s="38"/>
      <c r="D198" s="34"/>
    </row>
    <row r="199" spans="1:4" ht="52.5" hidden="1" customHeight="1" x14ac:dyDescent="0.25">
      <c r="A199" s="34"/>
      <c r="B199" s="36"/>
      <c r="C199" s="38"/>
      <c r="D199" s="34"/>
    </row>
    <row r="200" spans="1:4" ht="15.75" hidden="1" x14ac:dyDescent="0.25">
      <c r="A200" s="34"/>
      <c r="B200" s="36"/>
      <c r="C200" s="38"/>
      <c r="D200" s="34"/>
    </row>
    <row r="201" spans="1:4" ht="52.5" hidden="1" customHeight="1" x14ac:dyDescent="0.25">
      <c r="A201" s="34"/>
      <c r="B201" s="36"/>
      <c r="C201" s="38"/>
      <c r="D201" s="34"/>
    </row>
    <row r="202" spans="1:4" ht="15.75" hidden="1" x14ac:dyDescent="0.25">
      <c r="A202" s="63"/>
      <c r="B202" s="64"/>
      <c r="C202" s="33"/>
      <c r="D202" s="31"/>
    </row>
    <row r="203" spans="1:4" ht="15.75" hidden="1" x14ac:dyDescent="0.25">
      <c r="A203" s="61"/>
      <c r="B203" s="62"/>
      <c r="C203" s="62"/>
      <c r="D203" s="62"/>
    </row>
    <row r="204" spans="1:4" ht="15.75" hidden="1" x14ac:dyDescent="0.25">
      <c r="A204" s="68"/>
      <c r="B204" s="35"/>
      <c r="C204" s="33"/>
      <c r="D204" s="65"/>
    </row>
    <row r="205" spans="1:4" ht="15.75" hidden="1" x14ac:dyDescent="0.25">
      <c r="A205" s="66"/>
      <c r="B205" s="39"/>
      <c r="C205" s="33"/>
      <c r="D205" s="66"/>
    </row>
    <row r="206" spans="1:4" ht="15.75" hidden="1" x14ac:dyDescent="0.25">
      <c r="A206" s="67"/>
      <c r="B206" s="39"/>
      <c r="C206" s="33"/>
      <c r="D206" s="67"/>
    </row>
    <row r="207" spans="1:4" ht="15.75" hidden="1" x14ac:dyDescent="0.25">
      <c r="A207" s="68"/>
      <c r="B207" s="39"/>
      <c r="C207" s="33"/>
      <c r="D207" s="65"/>
    </row>
    <row r="208" spans="1:4" ht="15.75" hidden="1" x14ac:dyDescent="0.25">
      <c r="A208" s="66"/>
      <c r="B208" s="39"/>
      <c r="C208" s="33"/>
      <c r="D208" s="66"/>
    </row>
    <row r="209" spans="1:4" ht="15.75" hidden="1" x14ac:dyDescent="0.25">
      <c r="A209" s="67"/>
      <c r="B209" s="39"/>
      <c r="C209" s="33"/>
      <c r="D209" s="67"/>
    </row>
    <row r="210" spans="1:4" ht="15.75" hidden="1" x14ac:dyDescent="0.25">
      <c r="A210" s="68"/>
      <c r="B210" s="39"/>
      <c r="C210" s="33"/>
      <c r="D210" s="65"/>
    </row>
    <row r="211" spans="1:4" ht="15.75" hidden="1" x14ac:dyDescent="0.25">
      <c r="A211" s="66"/>
      <c r="B211" s="39"/>
      <c r="C211" s="33"/>
      <c r="D211" s="66"/>
    </row>
    <row r="212" spans="1:4" ht="15.75" hidden="1" x14ac:dyDescent="0.25">
      <c r="A212" s="67"/>
      <c r="B212" s="39"/>
      <c r="C212" s="33"/>
      <c r="D212" s="67"/>
    </row>
    <row r="213" spans="1:4" ht="15.75" hidden="1" x14ac:dyDescent="0.25">
      <c r="A213" s="68"/>
      <c r="B213" s="39"/>
      <c r="C213" s="33"/>
      <c r="D213" s="65"/>
    </row>
    <row r="214" spans="1:4" ht="15.75" hidden="1" x14ac:dyDescent="0.25">
      <c r="A214" s="66"/>
      <c r="B214" s="39"/>
      <c r="C214" s="33"/>
      <c r="D214" s="66"/>
    </row>
    <row r="215" spans="1:4" ht="15.75" hidden="1" x14ac:dyDescent="0.25">
      <c r="A215" s="67"/>
      <c r="B215" s="39"/>
      <c r="C215" s="33"/>
      <c r="D215" s="67"/>
    </row>
    <row r="216" spans="1:4" ht="15.75" hidden="1" x14ac:dyDescent="0.25">
      <c r="A216" s="68"/>
      <c r="B216" s="39"/>
      <c r="C216" s="33"/>
      <c r="D216" s="65"/>
    </row>
    <row r="217" spans="1:4" ht="15.75" hidden="1" x14ac:dyDescent="0.25">
      <c r="A217" s="66"/>
      <c r="B217" s="39"/>
      <c r="C217" s="33"/>
      <c r="D217" s="66"/>
    </row>
    <row r="218" spans="1:4" ht="15.75" hidden="1" x14ac:dyDescent="0.25">
      <c r="A218" s="67"/>
      <c r="B218" s="39"/>
      <c r="C218" s="33"/>
      <c r="D218" s="67"/>
    </row>
    <row r="219" spans="1:4" ht="39.75" hidden="1" customHeight="1" x14ac:dyDescent="0.25">
      <c r="A219" s="68"/>
      <c r="B219" s="39"/>
      <c r="C219" s="33"/>
      <c r="D219" s="65"/>
    </row>
    <row r="220" spans="1:4" ht="15.75" hidden="1" x14ac:dyDescent="0.25">
      <c r="A220" s="66"/>
      <c r="B220" s="39"/>
      <c r="C220" s="33"/>
      <c r="D220" s="66"/>
    </row>
    <row r="221" spans="1:4" ht="15.75" hidden="1" x14ac:dyDescent="0.25">
      <c r="A221" s="67"/>
      <c r="B221" s="39"/>
      <c r="C221" s="33"/>
      <c r="D221" s="67"/>
    </row>
    <row r="222" spans="1:4" ht="15.75" hidden="1" x14ac:dyDescent="0.25">
      <c r="A222" s="68"/>
      <c r="B222" s="39"/>
      <c r="C222" s="33"/>
      <c r="D222" s="65"/>
    </row>
    <row r="223" spans="1:4" ht="15.75" hidden="1" x14ac:dyDescent="0.25">
      <c r="A223" s="66"/>
      <c r="B223" s="39"/>
      <c r="C223" s="33"/>
      <c r="D223" s="66"/>
    </row>
    <row r="224" spans="1:4" ht="15.75" hidden="1" x14ac:dyDescent="0.25">
      <c r="A224" s="67"/>
      <c r="B224" s="39"/>
      <c r="C224" s="33"/>
      <c r="D224" s="67"/>
    </row>
    <row r="225" spans="1:8" ht="15.75" hidden="1" x14ac:dyDescent="0.25">
      <c r="A225" s="68"/>
      <c r="B225" s="39"/>
      <c r="C225" s="33"/>
      <c r="D225" s="65"/>
    </row>
    <row r="226" spans="1:8" ht="15.75" hidden="1" x14ac:dyDescent="0.25">
      <c r="A226" s="66"/>
      <c r="B226" s="39"/>
      <c r="C226" s="33"/>
      <c r="D226" s="66"/>
    </row>
    <row r="227" spans="1:8" ht="15.75" hidden="1" x14ac:dyDescent="0.25">
      <c r="A227" s="67"/>
      <c r="B227" s="39"/>
      <c r="C227" s="33"/>
      <c r="D227" s="67"/>
    </row>
    <row r="228" spans="1:8" ht="15.75" hidden="1" x14ac:dyDescent="0.25">
      <c r="A228" s="68"/>
      <c r="B228" s="39"/>
      <c r="C228" s="33"/>
      <c r="D228" s="65"/>
    </row>
    <row r="229" spans="1:8" ht="15.75" hidden="1" x14ac:dyDescent="0.25">
      <c r="A229" s="66"/>
      <c r="B229" s="39"/>
      <c r="C229" s="33"/>
      <c r="D229" s="66"/>
    </row>
    <row r="230" spans="1:8" ht="15.75" hidden="1" x14ac:dyDescent="0.25">
      <c r="A230" s="67"/>
      <c r="B230" s="39"/>
      <c r="C230" s="33"/>
      <c r="D230" s="67"/>
    </row>
    <row r="231" spans="1:8" ht="15.75" hidden="1" x14ac:dyDescent="0.25">
      <c r="A231" s="68"/>
      <c r="B231" s="39"/>
      <c r="C231" s="33"/>
      <c r="D231" s="65"/>
      <c r="H231" s="22"/>
    </row>
    <row r="232" spans="1:8" ht="15.75" hidden="1" x14ac:dyDescent="0.25">
      <c r="A232" s="66"/>
      <c r="B232" s="39"/>
      <c r="C232" s="33"/>
      <c r="D232" s="66"/>
    </row>
    <row r="233" spans="1:8" ht="15.75" hidden="1" x14ac:dyDescent="0.25">
      <c r="A233" s="67"/>
      <c r="B233" s="39"/>
      <c r="C233" s="33"/>
      <c r="D233" s="67"/>
    </row>
    <row r="234" spans="1:8" ht="15.75" hidden="1" x14ac:dyDescent="0.25">
      <c r="A234" s="68"/>
      <c r="B234" s="39"/>
      <c r="C234" s="33"/>
      <c r="D234" s="65"/>
    </row>
    <row r="235" spans="1:8" ht="15.75" hidden="1" x14ac:dyDescent="0.25">
      <c r="A235" s="66"/>
      <c r="B235" s="39"/>
      <c r="C235" s="33"/>
      <c r="D235" s="66"/>
    </row>
    <row r="236" spans="1:8" ht="15.75" hidden="1" x14ac:dyDescent="0.25">
      <c r="A236" s="67"/>
      <c r="B236" s="39"/>
      <c r="C236" s="33"/>
      <c r="D236" s="67"/>
    </row>
    <row r="237" spans="1:8" ht="15.75" hidden="1" x14ac:dyDescent="0.25">
      <c r="A237" s="68"/>
      <c r="B237" s="39"/>
      <c r="C237" s="33"/>
      <c r="D237" s="65"/>
    </row>
    <row r="238" spans="1:8" ht="15.75" hidden="1" x14ac:dyDescent="0.25">
      <c r="A238" s="66"/>
      <c r="B238" s="39"/>
      <c r="C238" s="33"/>
      <c r="D238" s="66"/>
    </row>
    <row r="239" spans="1:8" ht="15.75" hidden="1" x14ac:dyDescent="0.25">
      <c r="A239" s="67"/>
      <c r="B239" s="39"/>
      <c r="C239" s="33"/>
      <c r="D239" s="67"/>
    </row>
    <row r="240" spans="1:8" ht="15.75" hidden="1" x14ac:dyDescent="0.25">
      <c r="A240" s="63"/>
      <c r="B240" s="64"/>
      <c r="C240" s="33"/>
      <c r="D240" s="31"/>
    </row>
    <row r="241" spans="1:8" ht="15.75" hidden="1" x14ac:dyDescent="0.25">
      <c r="A241" s="61"/>
      <c r="B241" s="62"/>
      <c r="C241" s="62"/>
      <c r="D241" s="62"/>
    </row>
    <row r="242" spans="1:8" ht="15.75" hidden="1" x14ac:dyDescent="0.25">
      <c r="A242" s="31"/>
      <c r="B242" s="32"/>
      <c r="C242" s="33"/>
      <c r="D242" s="31"/>
      <c r="H242" s="22"/>
    </row>
    <row r="243" spans="1:8" ht="15.75" hidden="1" x14ac:dyDescent="0.25">
      <c r="A243" s="31"/>
      <c r="B243" s="32"/>
      <c r="C243" s="33"/>
      <c r="D243" s="31"/>
    </row>
    <row r="244" spans="1:8" ht="15.75" hidden="1" x14ac:dyDescent="0.25">
      <c r="A244" s="63"/>
      <c r="B244" s="64"/>
      <c r="C244" s="33"/>
      <c r="D244" s="31"/>
    </row>
    <row r="245" spans="1:8" ht="15.75" x14ac:dyDescent="0.25">
      <c r="A245" s="49" t="s">
        <v>5</v>
      </c>
      <c r="B245" s="49"/>
      <c r="C245" s="13">
        <f>C17+C38+C46+C78+C83+C86+C102+C105+C112+C120+C127+C142+C145+C148+C153+C184+C190+C202+C244+C92+C240+C156</f>
        <v>12517481</v>
      </c>
      <c r="D245" s="11" t="s">
        <v>4</v>
      </c>
    </row>
    <row r="246" spans="1:8" hidden="1" x14ac:dyDescent="0.25">
      <c r="C246" s="2">
        <f>11776455-C245</f>
        <v>-741026</v>
      </c>
      <c r="D246" s="30"/>
      <c r="E246" s="22">
        <f>601000+C246</f>
        <v>-140026</v>
      </c>
    </row>
    <row r="247" spans="1:8" ht="15.75" hidden="1" x14ac:dyDescent="0.25">
      <c r="A247" s="14"/>
      <c r="B247" s="15"/>
      <c r="C247" s="16" t="s">
        <v>64</v>
      </c>
      <c r="D247" s="15"/>
      <c r="E247" s="22">
        <f>E127+E246</f>
        <v>0</v>
      </c>
    </row>
    <row r="248" spans="1:8" ht="15.75" x14ac:dyDescent="0.25">
      <c r="A248" s="14"/>
      <c r="B248" s="15"/>
      <c r="C248" s="17"/>
      <c r="D248" s="15"/>
    </row>
    <row r="249" spans="1:8" ht="15.75" x14ac:dyDescent="0.25">
      <c r="A249" s="50" t="s">
        <v>76</v>
      </c>
      <c r="B249" s="51"/>
      <c r="C249" s="51"/>
      <c r="D249" s="51"/>
    </row>
    <row r="250" spans="1:8" ht="15.75" x14ac:dyDescent="0.25">
      <c r="A250" s="14"/>
      <c r="B250" s="15"/>
      <c r="C250" s="17"/>
      <c r="D250" s="15"/>
    </row>
    <row r="251" spans="1:8" ht="15.75" x14ac:dyDescent="0.25">
      <c r="A251" s="14"/>
      <c r="B251" s="15"/>
      <c r="C251" s="17"/>
      <c r="D251" s="15"/>
    </row>
  </sheetData>
  <mergeCells count="77">
    <mergeCell ref="A244:B244"/>
    <mergeCell ref="A245:B245"/>
    <mergeCell ref="D228:D230"/>
    <mergeCell ref="A237:A239"/>
    <mergeCell ref="A185:D185"/>
    <mergeCell ref="A213:A215"/>
    <mergeCell ref="D213:D215"/>
    <mergeCell ref="A216:A218"/>
    <mergeCell ref="D216:D218"/>
    <mergeCell ref="A203:D203"/>
    <mergeCell ref="D237:D239"/>
    <mergeCell ref="A190:B190"/>
    <mergeCell ref="A222:A224"/>
    <mergeCell ref="A204:A206"/>
    <mergeCell ref="A207:A209"/>
    <mergeCell ref="A210:A212"/>
    <mergeCell ref="A156:B156"/>
    <mergeCell ref="A228:A230"/>
    <mergeCell ref="D204:D206"/>
    <mergeCell ref="D207:D209"/>
    <mergeCell ref="A241:D241"/>
    <mergeCell ref="A240:B240"/>
    <mergeCell ref="A231:A233"/>
    <mergeCell ref="D231:D233"/>
    <mergeCell ref="A234:A236"/>
    <mergeCell ref="D234:D236"/>
    <mergeCell ref="A191:D191"/>
    <mergeCell ref="A202:B202"/>
    <mergeCell ref="A225:A227"/>
    <mergeCell ref="D225:D227"/>
    <mergeCell ref="D210:D212"/>
    <mergeCell ref="A157:D157"/>
    <mergeCell ref="A219:A221"/>
    <mergeCell ref="D219:D221"/>
    <mergeCell ref="A184:B184"/>
    <mergeCell ref="A38:B38"/>
    <mergeCell ref="A39:D39"/>
    <mergeCell ref="A46:B46"/>
    <mergeCell ref="A142:B142"/>
    <mergeCell ref="A84:D84"/>
    <mergeCell ref="A86:B86"/>
    <mergeCell ref="A93:D93"/>
    <mergeCell ref="A102:B102"/>
    <mergeCell ref="A103:D103"/>
    <mergeCell ref="A105:B105"/>
    <mergeCell ref="A106:D106"/>
    <mergeCell ref="A112:B112"/>
    <mergeCell ref="A129:D129"/>
    <mergeCell ref="A127:B127"/>
    <mergeCell ref="A87:D87"/>
    <mergeCell ref="A92:B92"/>
    <mergeCell ref="A18:D18"/>
    <mergeCell ref="C1:D1"/>
    <mergeCell ref="C2:D2"/>
    <mergeCell ref="C3:D3"/>
    <mergeCell ref="C4:D4"/>
    <mergeCell ref="C5:D5"/>
    <mergeCell ref="A6:D6"/>
    <mergeCell ref="A7:D7"/>
    <mergeCell ref="A12:D12"/>
    <mergeCell ref="A17:B17"/>
    <mergeCell ref="A79:D79"/>
    <mergeCell ref="A47:D47"/>
    <mergeCell ref="A78:B78"/>
    <mergeCell ref="A249:D249"/>
    <mergeCell ref="A83:B83"/>
    <mergeCell ref="A114:D114"/>
    <mergeCell ref="A120:B120"/>
    <mergeCell ref="A121:D121"/>
    <mergeCell ref="A143:D143"/>
    <mergeCell ref="A145:B145"/>
    <mergeCell ref="A146:D146"/>
    <mergeCell ref="A148:B148"/>
    <mergeCell ref="A153:B153"/>
    <mergeCell ref="A149:D149"/>
    <mergeCell ref="A154:D154"/>
    <mergeCell ref="D222:D224"/>
  </mergeCells>
  <phoneticPr fontId="8" type="noConversion"/>
  <pageMargins left="0.69930555555555596" right="0.69930555555555596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Rada Golos</cp:lastModifiedBy>
  <cp:lastPrinted>2020-05-20T06:18:50Z</cp:lastPrinted>
  <dcterms:created xsi:type="dcterms:W3CDTF">2018-12-05T14:02:00Z</dcterms:created>
  <dcterms:modified xsi:type="dcterms:W3CDTF">2020-05-20T06:22:48Z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1033-10.2.0.7549</vt:lpwstr>
  </property>
</Properties>
</file>