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<sst xmlns="http://schemas.openxmlformats.org/spreadsheetml/2006/main" count="39" uniqueCount="39">
  <si>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28.05.2020</t>
  </si>
  <si>
    <t>Аналіз виконання плану по доходах</t>
  </si>
  <si>
    <t>На 21.02.2020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</si>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</sst>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M18" sqref="M18"/>
    </sheetView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11900</v>
      </c>
      <c r="G9" s="11">
        <v>17707.36</v>
      </c>
      <c r="H9" s="11">
        <f>G9-F9</f>
        <v>5807.3600000000006</v>
      </c>
      <c r="I9" s="11">
        <f>IF(F9=0,0,G9/F9*100)</f>
        <v>148.80134453781514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11900</v>
      </c>
      <c r="G10" s="11">
        <v>17707.36</v>
      </c>
      <c r="H10" s="11">
        <f>G10-F10</f>
        <v>5807.3600000000006</v>
      </c>
      <c r="I10" s="11">
        <f>IF(F10=0,0,G10/F10*100)</f>
        <v>148.80134453781514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11900</v>
      </c>
      <c r="G11" s="11">
        <v>17707.36</v>
      </c>
      <c r="H11" s="11">
        <f>G11-F11</f>
        <v>5807.3600000000006</v>
      </c>
      <c r="I11" s="11">
        <f>IF(F11=0,0,G11/F11*100)</f>
        <v>148.80134453781514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6800</v>
      </c>
      <c r="G12" s="11">
        <v>6011.44</v>
      </c>
      <c r="H12" s="11">
        <f>G12-F12</f>
        <v>-788.5600000000004</v>
      </c>
      <c r="I12" s="11">
        <f>IF(F12=0,0,G12/F12*100)</f>
        <v>88.403529411764708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1600</v>
      </c>
      <c r="G13" s="11">
        <v>982.15</v>
      </c>
      <c r="H13" s="11">
        <f>G13-F13</f>
        <v>-617.85</v>
      </c>
      <c r="I13" s="11">
        <f>IF(F13=0,0,G13/F13*100)</f>
        <v>61.384375000000006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3500</v>
      </c>
      <c r="G14" s="11">
        <v>10713.77</v>
      </c>
      <c r="H14" s="11">
        <f>G14-F14</f>
        <v>7213.77</v>
      </c>
      <c r="I14" s="11">
        <f>IF(F14=0,0,G14/F14*100)</f>
        <v>306.10771428571428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2661995.1100000003</v>
      </c>
      <c r="F15" s="11">
        <v>443665.85166666668</v>
      </c>
      <c r="G15" s="11">
        <v>1475722.46</v>
      </c>
      <c r="H15" s="11">
        <f>G15-F15</f>
        <v>1032056.6083333333</v>
      </c>
      <c r="I15" s="11">
        <f>IF(F15=0,0,G15/F15*100)</f>
        <v>332.62024887791767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706.7</v>
      </c>
      <c r="H18" s="11">
        <f>G18-F18</f>
        <v>706.7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706.7</v>
      </c>
      <c r="H19" s="11">
        <f>G19-F19</f>
        <v>706.7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706.7</v>
      </c>
      <c r="H20" s="11">
        <f>G20-F20</f>
        <v>706.7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2661995.1100000003</v>
      </c>
      <c r="F21" s="11">
        <v>443665.85166666668</v>
      </c>
      <c r="G21" s="11">
        <v>1380650.01</v>
      </c>
      <c r="H21" s="11">
        <f>G21-F21</f>
        <v>936984.15833333333</v>
      </c>
      <c r="I21" s="11">
        <f>IF(F21=0,0,G21/F21*100)</f>
        <v>311.19140786100093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1463577.5</v>
      </c>
      <c r="F22" s="11">
        <v>243929.58333333334</v>
      </c>
      <c r="G22" s="11">
        <v>182232.4</v>
      </c>
      <c r="H22" s="11">
        <f>G22-F22</f>
        <v>-61697.183333333349</v>
      </c>
      <c r="I22" s="11">
        <f>IF(F22=0,0,G22/F22*100)</f>
        <v>74.706969736826366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236198.83333333334</v>
      </c>
      <c r="G23" s="11">
        <v>180936.9</v>
      </c>
      <c r="H23" s="11">
        <f>G23-F23</f>
        <v>-55261.933333333349</v>
      </c>
      <c r="I23" s="11">
        <f>IF(F23=0,0,G23/F23*100)</f>
        <v>76.603638318845768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7717.333333333333</v>
      </c>
      <c r="G24" s="11">
        <v>1000</v>
      </c>
      <c r="H24" s="11">
        <f>G24-F24</f>
        <v>-6717.333333333333</v>
      </c>
      <c r="I24" s="11">
        <f>IF(F24=0,0,G24/F24*100)</f>
        <v>12.95784381478922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80.5</v>
      </c>
      <c r="F25" s="11">
        <v>13.416666666666666</v>
      </c>
      <c r="G25" s="11">
        <v>295.5</v>
      </c>
      <c r="H25" s="11">
        <f>G25-F25</f>
        <v>282.08333333333331</v>
      </c>
      <c r="I25" s="11">
        <f>IF(F25=0,0,G25/F25*100)</f>
        <v>2202.4844720496894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1198417.6099999999</v>
      </c>
      <c r="F26" s="11">
        <v>199736.26833333331</v>
      </c>
      <c r="G26" s="11">
        <v>1198417.6099999999</v>
      </c>
      <c r="H26" s="11">
        <f>G26-F26</f>
        <v>998681.34166666656</v>
      </c>
      <c r="I26" s="11">
        <f>IF(F26=0,0,G26/F26*100)</f>
        <v>600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122925.87</v>
      </c>
      <c r="F27" s="11">
        <v>20487.645</v>
      </c>
      <c r="G27" s="11">
        <v>122925.87</v>
      </c>
      <c r="H27" s="11">
        <f>G27-F27</f>
        <v>102438.22499999999</v>
      </c>
      <c r="I27" s="11">
        <f>IF(F27=0,0,G27/F27*100)</f>
        <v>600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1075491.74</v>
      </c>
      <c r="F28" s="11">
        <v>179248.62333333332</v>
      </c>
      <c r="G28" s="11">
        <v>1075491.74</v>
      </c>
      <c r="H28" s="11">
        <f>G28-F28</f>
        <v>896243.1166666667</v>
      </c>
      <c r="I28" s="11">
        <f>IF(F28=0,0,G28/F28*100)</f>
        <v>600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2836495.1100000003</v>
      </c>
      <c r="F33" s="14">
        <v>455565.85166666668</v>
      </c>
      <c r="G33" s="14">
        <v>1493429.8199999998</v>
      </c>
      <c r="H33" s="14">
        <f>G33-F33</f>
        <v>1037863.9683333331</v>
      </c>
      <c r="I33" s="14">
        <f>IF(F33=0,0,G33/F33*100)</f>
        <v>327.81864894753539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2836495.1100000003</v>
      </c>
      <c r="F34" s="14">
        <v>455565.85166666668</v>
      </c>
      <c r="G34" s="14">
        <v>1493429.8199999998</v>
      </c>
      <c r="H34" s="14">
        <f>G34-F34</f>
        <v>1037863.9683333331</v>
      </c>
      <c r="I34" s="14">
        <f>IF(F34=0,0,G34/F34*100)</f>
        <v>327.81864894753539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2020-05-28T11:24:39Z</dcterms:created>
  <dcterms:modified xsi:type="dcterms:W3CDTF">2020-05-28T11:24:49Z</dcterms:modified>
</cp:coreProperties>
</file>